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na.rovenska" reservationPassword="0"/>
  <workbookPr/>
  <bookViews>
    <workbookView xWindow="240" yWindow="120" windowWidth="14940" windowHeight="9225" activeTab="0"/>
  </bookViews>
  <sheets>
    <sheet name="D.1.1_PS 01" sheetId="1" r:id="rId1"/>
    <sheet name="D.2.1.4_SO 401" sheetId="2" r:id="rId2"/>
    <sheet name="D.2.1.8_SO 101" sheetId="3" r:id="rId3"/>
    <sheet name="D.2.1.8_SO 102" sheetId="4" r:id="rId4"/>
    <sheet name="D.2.1.8_SO 103" sheetId="5" r:id="rId5"/>
    <sheet name="D.9.8_SO 98-98" sheetId="6" r:id="rId6"/>
  </sheets>
  <definedNames/>
  <calcPr/>
  <webPublishing/>
</workbook>
</file>

<file path=xl/sharedStrings.xml><?xml version="1.0" encoding="utf-8"?>
<sst xmlns="http://schemas.openxmlformats.org/spreadsheetml/2006/main" count="1760" uniqueCount="500">
  <si>
    <t>ASPE10</t>
  </si>
  <si>
    <t>S</t>
  </si>
  <si>
    <t>Firma: PROJEKT servis  spol. s r.o.</t>
  </si>
  <si>
    <t>Soupis prací objektu</t>
  </si>
  <si>
    <t xml:space="preserve">Stavba: </t>
  </si>
  <si>
    <t>5213510035</t>
  </si>
  <si>
    <t>Náhrada přejezdu P4919 v km 342,352 trati Česká Třebová – Praha CÚ 2024</t>
  </si>
  <si>
    <t>O</t>
  </si>
  <si>
    <t>Objekt:</t>
  </si>
  <si>
    <t>D.1.1</t>
  </si>
  <si>
    <t>Železniční zabezpečovací zařízení</t>
  </si>
  <si>
    <t>O1</t>
  </si>
  <si>
    <t>Rozpočet:</t>
  </si>
  <si>
    <t>0,00</t>
  </si>
  <si>
    <t>15,00</t>
  </si>
  <si>
    <t>21,00</t>
  </si>
  <si>
    <t>3</t>
  </si>
  <si>
    <t>2</t>
  </si>
  <si>
    <t>PS 01</t>
  </si>
  <si>
    <t>Úprava zabezpečení přejezdu P4919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</si>
  <si>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</si>
  <si>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</si>
  <si>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</si>
  <si>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</si>
  <si>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</si>
  <si>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</si>
  <si>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</si>
  <si>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</si>
  <si>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</si>
  <si>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</si>
  <si>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</si>
  <si>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</si>
  <si>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</si>
  <si>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</si>
  <si>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</si>
  <si>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</si>
  <si>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</si>
  <si>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</si>
  <si>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7</t>
  </si>
  <si>
    <t>Přidružená stavební výroba</t>
  </si>
  <si>
    <t>P</t>
  </si>
  <si>
    <t>75B949</t>
  </si>
  <si>
    <t/>
  </si>
  <si>
    <t>INDIVIDUÁLNÍ SW ELEKTRONICKÉHO STAVĚDLA S ELEKTRONICKÝM ROZHRANÍM - ÚPRAVA</t>
  </si>
  <si>
    <t>V. J.</t>
  </si>
  <si>
    <t>PP</t>
  </si>
  <si>
    <t>VV</t>
  </si>
  <si>
    <t>TS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</si>
  <si>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</si>
  <si>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75B979</t>
  </si>
  <si>
    <t>SW PRACOVIŠTĚ DISPEČERA DOZ - ÚPRAVA</t>
  </si>
  <si>
    <t>KUS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</si>
  <si>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</si>
  <si>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75B999</t>
  </si>
  <si>
    <t>SW PRO DOZ JEDNÉ STANICE - ÚPRAVA</t>
  </si>
  <si>
    <t>1. Položka obsahuje:  
 – úprava a instalace SW pro DOZ jedné stanice podle specifikace místa použití  
 – úprava a instalaci příslušného programového vybavení  
2. Položka neobsahuje:  
 X  
3. Způsob měření:  
Udává se počet kusů kompletní konstrukce nebo práce.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</si>
  <si>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</si>
  <si>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</si>
  <si>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</si>
  <si>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</si>
  <si>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</si>
  <si>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</si>
  <si>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</si>
  <si>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</si>
  <si>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</si>
  <si>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</si>
  <si>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</si>
  <si>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</si>
  <si>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8</t>
  </si>
  <si>
    <t>75F261</t>
  </si>
  <si>
    <t>DODÁVKA TECHNOLOGIE RBC VČETNĚ INSTALACE A SW VYBAVENÍ</t>
  </si>
  <si>
    <t>1. Položka obsahuje:   
 – dodávku kompletní technologie radioblokové centrály pro jednu řízenou oblast, základní a individuální SW RBC, individuální SW pro správu klíčů včetně instalace technologie radioblokové centrály    
2. Položka neobsahuje:   
- ovládací pracoviště RBC, dodávku pracoviště a SW pro systém správy klíčů, HW a SW pro hand-over, napájecí systém   
3. Způsob měření:   
Udává se počet kusů kompletní konstrukce nebo práce.</t>
  </si>
  <si>
    <t>75F287</t>
  </si>
  <si>
    <t>PŘEZKOUŠENÍ A REGULACE TECHNOLOGIE RBC ZA 1 VC</t>
  </si>
  <si>
    <t>1. Položka obsahuje:  
 – přezkoušení SW na simulátoru a jízdou měřícím vozem  
2. Položka neobsahuje:  
 X  
3. Způsob měření:  
Udává se počet kusů vlakových cest přezkušovaných v dané RBC.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</si>
  <si>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</si>
  <si>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</si>
  <si>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</si>
  <si>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11</t>
  </si>
  <si>
    <t>R1</t>
  </si>
  <si>
    <t>DEMONTÁŽ BETONOVÉHO PANELU U VÝSTRAŽNÍKU</t>
  </si>
  <si>
    <t>"Položka zahrnuje: 
-kompletní demontáž betonového kabelu u výstražníku vč. zemních prací a finálním zapravení terénu"</t>
  </si>
  <si>
    <t>12</t>
  </si>
  <si>
    <t>R10</t>
  </si>
  <si>
    <t>DEMONTÁŽ VNITŘNÍ TECHNOLOGIE PZZ</t>
  </si>
  <si>
    <t>SOUBOR</t>
  </si>
  <si>
    <t>"Položka zahrnuje: 
-kompletní demontáž vnitřního zařízení technologie PZZ vč. pomocných prací "</t>
  </si>
  <si>
    <t>13</t>
  </si>
  <si>
    <t>R11</t>
  </si>
  <si>
    <t>PŘEZKOUŠENÍ A PROMĚŘENÍ KABELŮ</t>
  </si>
  <si>
    <t>"Položka zahrnuje: 
-kompletní měření a přezkoušení např. izolačních stavů na kabelech"</t>
  </si>
  <si>
    <t>14</t>
  </si>
  <si>
    <t>R2</t>
  </si>
  <si>
    <t>ZRUŠENÍ NAPÁJECÍHO KABELU PZZ</t>
  </si>
  <si>
    <t>"Položka zahrnuje: 
-kompletní odpojení napajecího kabelu vč. pomocných prací"</t>
  </si>
  <si>
    <t>15</t>
  </si>
  <si>
    <t>R3</t>
  </si>
  <si>
    <t>DEMONTÁŽ DIAGNOSTIKY A ÚPRAVA SW DIAGNOSTICKÉHO ZAŘÍZENÍ</t>
  </si>
  <si>
    <t>"Položka zahrnuje: 
-kompletní demontáž diagnostického zařízení pro PZZ a úprava SW"</t>
  </si>
  <si>
    <t>16</t>
  </si>
  <si>
    <t>R4</t>
  </si>
  <si>
    <t>DEMONTÁŽ ANULAČNÍHO SOUBORU</t>
  </si>
  <si>
    <t>"Položka zahrnuje: 
-kompletní demontáž venkovní a vnitřní části anulačního souboru"</t>
  </si>
  <si>
    <t>17</t>
  </si>
  <si>
    <t>R5</t>
  </si>
  <si>
    <t>DEMONTÁŽ ZÁBRADLÍ U VÝSTRAŽNÍKU</t>
  </si>
  <si>
    <t>"Položka zahrnuje: 
-kompletní náklady na demontáž zábradlí vč. potřebných zemních prací"</t>
  </si>
  <si>
    <t>18</t>
  </si>
  <si>
    <t>R6</t>
  </si>
  <si>
    <t>OSTATNÍ POŽADAVKY - VYPRACOVÁNÍ DOKUMENTACE / ÚPRAVA</t>
  </si>
  <si>
    <t>"Položka zahrnuje: 
-kompletní náklady na vyhotovení RDS"</t>
  </si>
  <si>
    <t>19</t>
  </si>
  <si>
    <t>R7</t>
  </si>
  <si>
    <t>ZRUŠENÍ VÝPICHU K VTO</t>
  </si>
  <si>
    <t>"Položka zahrnuje: 
-kompletní náklady na zrušení výpichu k VTO"</t>
  </si>
  <si>
    <t>20</t>
  </si>
  <si>
    <t>R8</t>
  </si>
  <si>
    <t>ODVOZ DEMONTOVANÉHO MATERIÁLU NA MÍSTO URČENÉ SPRÁVCEM</t>
  </si>
  <si>
    <t>"Položka zahrnuje: 
-kompletní náklady na naložení, složení demontovaného materiálu a odvoz na místo určené správcem"</t>
  </si>
  <si>
    <t>21</t>
  </si>
  <si>
    <t>R9</t>
  </si>
  <si>
    <t>KOMPLETNÍ ZRUŠENÍ IZOLOVANÉHO STYKU VYVAŘENÍM KOLEJOVOU VLOŽKOU CCA 10M</t>
  </si>
  <si>
    <t>"Položka zahrnuje: 
- vyřezání a demontáž starého izol. styku 
- vyvaření kolejnicové spojky 
- kompletní dodávku potřebného materiálu a kompletní práce spojené s demontáží IZ a výměnou za kolejnicovou spojku 
- vevaření kolejnicové spojky "</t>
  </si>
  <si>
    <t>D.2.1.4</t>
  </si>
  <si>
    <t>Mosty, propustky, zdi</t>
  </si>
  <si>
    <t>SO 401</t>
  </si>
  <si>
    <t>Most přes řeku Klejnárku</t>
  </si>
  <si>
    <t>Všeobecné položky</t>
  </si>
  <si>
    <t>02520</t>
  </si>
  <si>
    <t>ZKOUŠENÍ MATERIÁLŮ NEZÁVISLOU ZKUŠEBNOU</t>
  </si>
  <si>
    <t>KPL</t>
  </si>
  <si>
    <t>zahrnuje veškeré náklady spojené s objednatelem požadovanými zkouškami</t>
  </si>
  <si>
    <t>02620</t>
  </si>
  <si>
    <t>ZKOUŠENÍ KONSTRUKCÍ A PRACÍ NEZÁVISLOU ZKUŠEBNOU</t>
  </si>
  <si>
    <t>02811</t>
  </si>
  <si>
    <t>PRŮZKUMNÉ PRÁCE GEOTECHNICKÉ NA POVRCHU</t>
  </si>
  <si>
    <t>zahrnuje veškeré náklady spojené s objednatelem požadovanými pracemi</t>
  </si>
  <si>
    <t>02821</t>
  </si>
  <si>
    <t>PRŮZKUMNÉ PRÁCE ARCHEOLOGICKÉ NA POVRCHU</t>
  </si>
  <si>
    <t>1: provádění archeologického dohledu 
2: 1</t>
  </si>
  <si>
    <t>02910</t>
  </si>
  <si>
    <t>OSTATNÍ POŽADAVKY - ZEMĚMĚŘIČSKÁ MĚŘENÍ</t>
  </si>
  <si>
    <t>zahrnuje veškeré náklady spojené s objednatelem požadovanými pracemi,   
- pro stanovení orientační investorské ceny určete jednotkovou cenu jako 1% odhadované ceny stavby</t>
  </si>
  <si>
    <t>029412</t>
  </si>
  <si>
    <t>OSTATNÍ POŽADAVKY - VYPRACOVÁNÍ MOSTNÍHO LISTU</t>
  </si>
  <si>
    <t>1: kus 
2: 1</t>
  </si>
  <si>
    <t>02943</t>
  </si>
  <si>
    <t>OSTATNÍ POŽADAVKY - VYPRACOVÁNÍ RDS</t>
  </si>
  <si>
    <t>Položka zahrnuje:  
- veškeré náklady spojené s objednatelem požadovanými pracemi  
Položka nezahrnuje:  
- x</t>
  </si>
  <si>
    <t>02946</t>
  </si>
  <si>
    <t>OSTAT POŽADAVKY - FOTODOKUMENTACE</t>
  </si>
  <si>
    <t>1: POŘÍZENÍ FOTODOKUMENTACE  Z PRŮBĚHU VÝSTAVBY 
2: 1 
3: PASPORT OKOLNÍ ZÁSTAVBY A KOMUNIKACÍ PŘED A PO DOKONČENÍ STAVBY 
4: 2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</si>
  <si>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</si>
  <si>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</si>
  <si>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</si>
  <si>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</si>
  <si>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</si>
  <si>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</si>
  <si>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R015111</t>
  </si>
  <si>
    <t>901</t>
  </si>
  <si>
    <t>POPLATKY ZA LIKVIDACŮ ODPADŮ NEKONTAMINOVANÝCH - 17 05 04  VYTĚŽENÉ ZEMINY A HORNINY -  I. TŘÍDA TĚŽITELNOSTI - VČETNĚ DPPRAVY</t>
  </si>
  <si>
    <t>T</t>
  </si>
  <si>
    <t>viz. pol. 131738 - (70% zásypů po výkopech se zasype vytěženou zeminou): 
222,175-(5,6+48,8+11,9+3,9+8,82+1,8+7,5+1,8+6,58+1,2+2,5+10,3)*0,7=144,685 [A]</t>
  </si>
  <si>
    <t>1. Položka obsahuje: 
– veškeré poplatky provozovateli skládky, recyklační linky nebo jiného zařízení na zpracování nebo likvidaci odpadů související s převzetím, uložením, zpracováním nebo likvidací odpadu 
-  náklady spojené s dopravou   odpadu z místa stavby na místo převzetí provozovatelem skládky, recyklační linky nebo jiného zařízení  na zpracování nebo likvidaci odpadů 
- náklady spojené s vyložením a manipulací s materiálem v místě skládky 
2. Položka neobsahuje: 
3. Způsob měření: 
Tunou se rozumí hmotnost odpadu vytříděného v souladu se zákonem č. 541/2020 Sb., o nakládání s odpady, v platném znění. 
Poznámka: 
*)  U nebezpečných odpadů musí být v doplňujícím popisu položky uvedeno upřesnění  nebezpečných vlastností v rozsahu a typu koncentrace nebezpečných látek</t>
  </si>
  <si>
    <t>R015140</t>
  </si>
  <si>
    <t>906</t>
  </si>
  <si>
    <t>POPLATKY ZA LIKVIDACŮ ODPADŮ NEKONTAMINOVANÝCH - 17 01 01  BETON Z DEMOLIC OBJEKTŮ, ZÁKLADŮ TV - VČETNĚ DOPRAVY</t>
  </si>
  <si>
    <t>množství viz položka 11328 
30*1,2*0,1*2300/1000=8,280 [A]</t>
  </si>
  <si>
    <t>1. Položka obsahuje: 
- veškeré poplatky provozovateli skládky, recyklační linky nebo jiného zařízení na zpracování nebo likvidaci odpadů související s převzetím, uložením, zpracováním nebo likvidací odpadu 
-  náklady spojené s dopravou   odpadu z místa stavby na místo převzetí provozovatelem skládky, recyklační linky nebo jiného zařízení na zpracování nebo likvidaci odpadů 
- náklady spojené s vyložením a manipulací s materiálem v místě skládky 
 2. Položka neobsahuje: 
3. Způsob měření: 
Tunou se rozumí hmotnost odpadu vytříděného v souladu se zákonem č. 541/2020 Sb., o nakládání s odpady, v platném znění. 
Poznámka: 
*)  U nebezpečných odpadů musí být v doplňujícím popisu položky uvedeno upřesnění  nebezpečných vlastností v rozsahu a typu koncentrace nebezpečných látek</t>
  </si>
  <si>
    <t>R015160</t>
  </si>
  <si>
    <t>908</t>
  </si>
  <si>
    <t>POPLATKY ZA LIKVIDACŮ ODPADŮ NEKONTAMINOVANÝCH - 02 01 03  SMÝCENÉ STROMY A KEŘE - VČETNĚ DOPRAVY</t>
  </si>
  <si>
    <t>0,4*0,6=0,240 [A]</t>
  </si>
  <si>
    <t>1. Položka obsahuje: 
- veškeré poplatky provozovateli skládky, recyklační linky nebo jiného zařízení na zpracování nebo likvidaci odpadů související s převzetím, uložením, zpracováním nebo likvidací odpadu 
-  náklady spojené s dopravou   odpadu z místa stavby na místo převzetí provozovatelem skládky, recyklační linky nebo jiného zařízení na zpracování nebo likvidaci odpadů 
- náklady spojené s vyložením a manipulací s materiálem v místě skládky 
 2. Položka neobsahuje: 
3. Způsob měření: 
Tunou se rozumí hmotnost odpadu vytříděného v souladu se zákonem č. 541/2020 Sb., o nakládání s odpady, v platném znění. 
*)  U nebezpečných odpadů musí být v doplňujícím popisu položky uvedeno upřesnění  nebezpečných vlastností v rozsahu a typu koncentrace nebezpečných látek</t>
  </si>
  <si>
    <t>Zemní práce</t>
  </si>
  <si>
    <t>11120</t>
  </si>
  <si>
    <t>ODSTRANĚNÍ KŘOVIN</t>
  </si>
  <si>
    <t>M2</t>
  </si>
  <si>
    <t>Odstranění náletových dřevin  
40=40,000 [A]</t>
  </si>
  <si>
    <t>odstranění křovin a stromů do průměru 100 mm 
doprava dřevin bez ohledu na vzdálenost 
spálení na hromadách nebo štěpkování</t>
  </si>
  <si>
    <t>11130</t>
  </si>
  <si>
    <t>SEJMUTÍ DRNU</t>
  </si>
  <si>
    <t>sejmutí drnu na obou stranách lávky v šířce 2 m až ke hraně stávajícího koryta Rakovnického potoka 
84*6=504,000 [A]</t>
  </si>
  <si>
    <t>včetně vodorovné dopravy  a uložení na skládku</t>
  </si>
  <si>
    <t>11328</t>
  </si>
  <si>
    <t>ODSTRANĚNÍ PŘÍKOPŮ, ŽLABŮ A RIGOLŮ Z PŘÍKOPOVÝCH TVÁRNIC</t>
  </si>
  <si>
    <t>Měřeno digitálně - odhad: 
30*1,2=36,000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</si>
  <si>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</si>
  <si>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</si>
  <si>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</si>
  <si>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</si>
  <si>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Předpokládané čerpání vody ze stavební jámy 
u každé opěry cca 5 dní 
6*5*24=720,000 [A] 
Odčerpání vody za hrázkami: 
150=150,000 [B] 
celkem 
A+B=870,000 [C]</t>
  </si>
  <si>
    <t>Položka čerpání vody na povrchu zahrnuje i potrubí, pohotovost záložní čerpací soupravy a zřízení čerpací jímky. Součástí položky je také následná demontáž a likvidace těchto zařízení</t>
  </si>
  <si>
    <t>11521</t>
  </si>
  <si>
    <t>PŘEVEDENÍ VODY POTRUBÍM DN 100 NEBO ŽLABY R.O. DO 0,3M</t>
  </si>
  <si>
    <t>M</t>
  </si>
  <si>
    <t>převedeni vody pod novou komunikací 2xtr 100 mm délka 3 m: 
2*3=6,000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</si>
  <si>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</si>
  <si>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13173A</t>
  </si>
  <si>
    <t>HLOUBENÍ JAM ZAPAŽ I NEPAŽ TŘ. I - BEZ DOPRAVY</t>
  </si>
  <si>
    <t>M3</t>
  </si>
  <si>
    <t>Odkop zeminy pro betonáž základů + 15% rezerva 
Opěry 
5,667*15,515+3,0955*8,7125=114,893 [A] 
Pilíře 
 6,179*2,5975+1,8*7,8+6,927*2,66+0,83*8,8+2,32*5,05+2,22*4,85=78,303 [B] 
Celkem: (A+B)*1,15=222,175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</si>
  <si>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</si>
  <si>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17411</t>
  </si>
  <si>
    <t>ZÁSYP JAM A RÝH ZEMINOU SE ZHUTNĚNÍM</t>
  </si>
  <si>
    <t>Zpětný zásyp po výkopech - využití 70 % vykopané zeminy: 
(5,6+48,8+11,9+3,9+8,82+1,8+7,5+1,8+6,58+1,2+2,5+10,3)*0,7=77,490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</si>
  <si>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</si>
  <si>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</si>
  <si>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</si>
  <si>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zasyp po výkopech z nakoupených materiálů: 
(5,6+48,8+11,9+3,9+8,82+1,8+7,5+1,8+6,58+1,2+2,5+10,3)*0,3=33,210 [A] 
Zásyp mezi gabiony vlevo: 
1*1*4,75+6*2+0,5*1*8,25=20,875 [C] 
Zásyp mezi gabiony vpravo: 
(0,35+(1+0,3)/2)*6,5=6,500 [B] 
Celkem: 
A+B+C=60,585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</si>
  <si>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</si>
  <si>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</si>
  <si>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17750</t>
  </si>
  <si>
    <t>ZEMNÍ HRÁZKY ZE ZEMIN NEPROPUSTNÝCH</t>
  </si>
  <si>
    <t>vybudování hrázky pro odvedení vody v korytě, předpokládané množství pro potřeby přehrazení toku měřeno digitálně 
2*35*1*2=140,000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</si>
  <si>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</si>
  <si>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</si>
  <si>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18245</t>
  </si>
  <si>
    <t>ZALOŽENÍ TRÁVNÍKU ZATRAVŇOVACÍ TEXTILIÍ (ROHOŽÍ)</t>
  </si>
  <si>
    <t>1: zatravněna plocha  
2: 230</t>
  </si>
  <si>
    <t>Zahrnuje dodání a položení předepsané zatravňovací textilie bez ohledu na sklon terénu, zalévání, první pokosení</t>
  </si>
  <si>
    <t>Základy</t>
  </si>
  <si>
    <t>24</t>
  </si>
  <si>
    <t>227831</t>
  </si>
  <si>
    <t>MIKROPILOTY KOMPLET D DO 150MM NA POVRCHU</t>
  </si>
  <si>
    <t>1: Počet mikorpilot - 12ks 
Délka mikropilot - 11 m 
Průměr vrtů MP - 150 mm 
Výztuž MP - ocel S355, silnostěnná trubka TR 108/16 
12*11=132,000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</si>
  <si>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</si>
  <si>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25</t>
  </si>
  <si>
    <t>26123</t>
  </si>
  <si>
    <t>VRTY PRO KOTVENÍ, INJEKTÁŽ A MIKROPILOTY NA POVRCHU TŘ. II D DO 150MM</t>
  </si>
  <si>
    <t>1: Počet mikorpilot - 12ks 
Délka mikropilot - 11 mm 
Průměr vrtů MP - 150 mm 
12*11=132,000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</si>
  <si>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</si>
  <si>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</t>
  </si>
  <si>
    <t>272314</t>
  </si>
  <si>
    <t>ZÁKLADY Z PROSTÉHO BETONU DO C25/30</t>
  </si>
  <si>
    <t>zálivka pro zabetonování zábradlí v gabionech: 
3,14*0,075*0,075*0,7*18*2*2=0,890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</si>
  <si>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</si>
  <si>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</t>
  </si>
  <si>
    <t>289971</t>
  </si>
  <si>
    <t>OPLÁŠTĚNÍ (ZPEVNĚNÍ) Z GEOTEXTILIE</t>
  </si>
  <si>
    <t>Ochranná getextilie u gabionu na kontaktu se zeminou + 5% rezerva na překrytí: 
levá strana: 
((0,25+1+0,5)*13+0.5*8,25+0,5*4,75+3,6+0,5*8,7+2,2+2*1+2*0,25)*1,05=43,995 [A] 
pravá strana: 
((0,5+0,5+1+0,25)*6,5+2,1+2*0,75)*1,05=19,136 [B] 
celkem: 
A+B=63,131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</si>
  <si>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</si>
  <si>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</t>
  </si>
  <si>
    <t>289972</t>
  </si>
  <si>
    <t>OPLÁŠTĚNÍ (ZPEVNĚNÍ) Z GEOMŘÍŽOVIN</t>
  </si>
  <si>
    <t>geomříže mezi gabiony š. 3m: 
(8,7+13+6,5)*3=84,600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</si>
  <si>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</si>
  <si>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</si>
  <si>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29</t>
  </si>
  <si>
    <t>3332A4</t>
  </si>
  <si>
    <t>MOSTNÍ OPĚRY A KŘÍDLA Z GABIONŮ RUČNĚ ROVNANÝCH, DRÁT O2,7MM, POVRCHOVÁ ÚPRAVA Zn + Al</t>
  </si>
  <si>
    <t>celkový objem gabionových košů 
2,05*0,5+3,25*1+2,184*0,5+12,456*1=17,823 [A]</t>
  </si>
  <si>
    <t>- položka zahrnuje dodávku a osazení drátěných košů s výplní lomovým kamenem.  
- gabionové matrace se vykazují v pol.č.2722**.</t>
  </si>
  <si>
    <t>30</t>
  </si>
  <si>
    <t>334324</t>
  </si>
  <si>
    <t>MOSTNÍ PILÍŘE A STATIVA ZE ŽELEZOVÉHO BETONU DO C25/30</t>
  </si>
  <si>
    <t>pilíře - základ + dřík 
4*0,506*3,2+1,4*(1,96+2,76+1,9+1,71)=18,139 [A] 
opěry 
1,361*3+0,802*3+2*0,35*0,6*0,47=6,686 [B] 
Celkem: (A+B)*1,1=27,308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</si>
  <si>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</si>
  <si>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</t>
  </si>
  <si>
    <t>334365</t>
  </si>
  <si>
    <t>VÝZTUŽ MOSTNÍCH PILÍŘŮ A STATIV Z OCELI 10505, B500B</t>
  </si>
  <si>
    <t>1: množství dle dokumentace 
(980+357+242+137,8+365,1+292,6)/1000=2,375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</si>
  <si>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</si>
  <si>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32</t>
  </si>
  <si>
    <t>348173</t>
  </si>
  <si>
    <t>ZÁBRADLÍ Z DÍLCŮ KOVOVÝCH ŽÁROVĚ ZINK PONOREM S NÁTĚREM</t>
  </si>
  <si>
    <t>KG</t>
  </si>
  <si>
    <t>hmotnost zábradlí na lávce + 5 % rezerva na svary a šrouby: 
2668,61*1,05=2 802,041 [A] 
hmotnost zábradlí na gabionech + 5 % rezerva na svary a šrouby: 
1083,41*1,05=1 137,581 [B] 
rámečky na výplně tahokovem: 
565,5+192,4=757,900 [C] 
celkem: 
A+B+C=4 697,522 [D]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</si>
  <si>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</si>
  <si>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</si>
  <si>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33</t>
  </si>
  <si>
    <t>42417A</t>
  </si>
  <si>
    <t>MOSTNÍ NOSNÍKY Z OCELI S 235</t>
  </si>
  <si>
    <t>1: Viz tabulka ocel. prvků D.2.1.4.1.6 
18,097=18,097 [A]</t>
  </si>
  <si>
    <t>34</t>
  </si>
  <si>
    <t>42861</t>
  </si>
  <si>
    <t>MOSTNÍ LOŽISKA ELASTOMEROVÁ PRO ZATÍŽ DO 1,0MN</t>
  </si>
  <si>
    <t>elasomerová ložiska - opěry B a C 
2*2=4,000 [A]</t>
  </si>
  <si>
    <t>- výrobní dokumentaci, jde-li o ložisko individuálně vyráběné   
- dodání kompletních ložisek požadované kvality   
- přípravu, očištění a úpravy úložných ploch   
- osazení ložisek podle předepsaného technologického předpisu bez ohledu na způsob uložení a kotvení   
- uložení do malty jakéhokoliv druhu včetně dodávky této malty   
- uložení na plastické vložky nebo maltu včetně dodávky této vložky nebo malty   
- uložení na vrstvu plastbetonové malty nebo podobné vrstvy jako ochranu proti průchodu bludných proudů   
- vyplnění kotevních otvorů   
- lešení a podpěrné konstrukce   
- tmelení, těsnění a výplně spar   
- nastavení ložisek a odborná prohlídka   
- dočasné zpevnění nebo naopak dočasné uvolnění ložisek   
- opatření ložisek znakem výrobce a typovým číslem   
- úpravy, očištění a ošetření okolí ložisek   
- přiměřeným způsobem je nutné zahrnout ustanovení pro TMCH 94 pro kovové konstrukce.</t>
  </si>
  <si>
    <t>35</t>
  </si>
  <si>
    <t>42899</t>
  </si>
  <si>
    <t>MOSTNÍ LOŽISKA OSTATNÍ</t>
  </si>
  <si>
    <t>Ložiska z oceli s trnem dle dokumentace u opěr A,D,E.F: 
4*2=8,000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</si>
  <si>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</si>
  <si>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36</t>
  </si>
  <si>
    <t>451313</t>
  </si>
  <si>
    <t>PODKLADNÍ A VÝPLŇOVÉ VRSTVY Z PROSTÉHO BETONU C16/20</t>
  </si>
  <si>
    <t>Podkladní beton pod základy tl. 0,15m (celková plocha v řezu * (šířka základu + 0,3 m)) + 15% rezerva 
0,15*(6,14+7,95+8,34+7,79+7,79+6,61)*1,15=7,697 [A]</t>
  </si>
  <si>
    <t>37</t>
  </si>
  <si>
    <t>45152</t>
  </si>
  <si>
    <t>PODKLADNÍ A VÝPLŇOVÉ VRSTVY Z KAMENIVA DRCENÉHO</t>
  </si>
  <si>
    <t>štěrkový polštář pod gabiony + rezerva 15% 
(7,476*3,2+2,472*3,2)*1,15=36,609 [A]</t>
  </si>
  <si>
    <t>položka zahrnuje dodávku předepsaného kameniva, mimostaveništní a vnitrostaveništní dopravu a jeho uložení  
není-li v zadávací dokumentaci uvedeno jinak, jedná se o nakupovaný materiál</t>
  </si>
  <si>
    <t>38</t>
  </si>
  <si>
    <t>465511</t>
  </si>
  <si>
    <t>DLAŽBY Z LOMOVÉHO KAMENE NA SUCHO</t>
  </si>
  <si>
    <t>odláždění koryta - dlažba na beton C20/25n viz. pol. 451313-R + 15% rezerva 
0,2*(57,108+27,673)*1,15=19,500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</si>
  <si>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</si>
  <si>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39</t>
  </si>
  <si>
    <t>R451313</t>
  </si>
  <si>
    <t>PODKLADNÍ A VÝPLŇOVÉ VRSTVY Z PROSTÉHO BETONU C20/25n</t>
  </si>
  <si>
    <t>podkladní beton pod dlažbou tl. 0,1m (plocha dlažby pod pilíře + odláždění koryta) + 15% rezerva 
(57,108+27,673)*0,1*1,15=9,750 [A] 
Práh 
0,18*29,79*1,15=6,167 [B] 
Blok 
0,371*23,685*1,15=10,105 [C] 
Celkem: A+B+C=26,022 [D]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</si>
  <si>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</si>
  <si>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711</t>
  </si>
  <si>
    <t>Izolace proti vodě a vlhkosti</t>
  </si>
  <si>
    <t>40</t>
  </si>
  <si>
    <t>711211</t>
  </si>
  <si>
    <t>IZOLACE ZVLÁŠT KONSTR PROTI ZEM VLHK ASFALT NÁTĚRY</t>
  </si>
  <si>
    <t>ALP + 2x ALN  + 15 % rezerva 
3*(3,5+4,3+3,3+3,1+2,1+2,4)*3,2*1,15=206,448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</si>
  <si>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</si>
  <si>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767</t>
  </si>
  <si>
    <t>Konstrukce zámečnické</t>
  </si>
  <si>
    <t>41</t>
  </si>
  <si>
    <t>76710 - R</t>
  </si>
  <si>
    <t>VÝPLNĚ OTVORŮ - TAHOKOV</t>
  </si>
  <si>
    <t>výplň tahokov - lávka - dle PD: 
119,12*5,5=655,160 [A] 
výplň tahokov - gabiony - dle PD: 
39,4*5,5=216,700 [B] 
celkem  
A+B=871,860 [C]</t>
  </si>
  <si>
    <t>Potrubí</t>
  </si>
  <si>
    <t>42</t>
  </si>
  <si>
    <t>87633</t>
  </si>
  <si>
    <t>CHRÁNIČKY Z TRUB PLASTOVÝCH DN DO 150MM</t>
  </si>
  <si>
    <t>plastové chráničky pro zabetonování zábradlí: 
18*2*0,7=25,200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</si>
  <si>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</si>
  <si>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</si>
  <si>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43</t>
  </si>
  <si>
    <t>91345</t>
  </si>
  <si>
    <t>NIVELAČNÍ ZNAČKY KOVOVÉ</t>
  </si>
  <si>
    <t>1: počet značek 
6=6,000 [A]</t>
  </si>
  <si>
    <t>položka zahrnuje:  
- dodání a osazení nivelační značky včetně nutných zemních prací   
- vnitrostaveništní a mimostaveništní dopravu</t>
  </si>
  <si>
    <t>44</t>
  </si>
  <si>
    <t>91355</t>
  </si>
  <si>
    <t>EVIDENČNÍ ČÍSLO MOSTU</t>
  </si>
  <si>
    <t>1: kus 
2=2,000 [A]</t>
  </si>
  <si>
    <t>položka zahrnuje štítek s evidenčním číslem mostu, sloupek dopravní značky včetně osazení a nutných zemních prací a zabetonování</t>
  </si>
  <si>
    <t>45</t>
  </si>
  <si>
    <t>935222</t>
  </si>
  <si>
    <t>PŘÍKOPOVÉ ŽLABY Z BETON TVÁRNIC ŠÍŘ DO 900MM DO BETONU TL 100MM</t>
  </si>
  <si>
    <t>délka příkopů - měřeno digitálně: 
levá strana: 
21=21,000 [A] 
pravá strana: 
35-3=32,000 [B] 
celkem: 
A+B=53,000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</si>
  <si>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</si>
  <si>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46</t>
  </si>
  <si>
    <t>R91355</t>
  </si>
  <si>
    <t>TABULKA S NÁZVEM TOKU</t>
  </si>
  <si>
    <t>počet kusů 
2=2,000 [A]</t>
  </si>
  <si>
    <t>47</t>
  </si>
  <si>
    <t>R93261</t>
  </si>
  <si>
    <t>POCHOZÍ ROŠT Z KOMPOZITU</t>
  </si>
  <si>
    <t>dle dokumentace     č. výkr. 5.1 
63,69*2=127,380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</si>
  <si>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</si>
  <si>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D.2.1.8</t>
  </si>
  <si>
    <t>Pozemní komunikace</t>
  </si>
  <si>
    <t>SO 101</t>
  </si>
  <si>
    <t>Náhradní komunikace pro automobily</t>
  </si>
  <si>
    <t>Všeobecné konstrukce a práce</t>
  </si>
  <si>
    <t>1: Skládka Kutná Hora 
2: Objemová hmotnost 2 t/m3 
3: 2*2400=4 800,000 [A]</t>
  </si>
  <si>
    <t>1: Odstranění křovin 
2: 2500=2 500,000 [A]</t>
  </si>
  <si>
    <t>11201</t>
  </si>
  <si>
    <t>KÁCENÍ STROMŮ D KMENE DO 0,5M S ODSTRANĚNÍM PAŘEZŮ</t>
  </si>
  <si>
    <t>1: Odhad 30 ks tromů 
2: 30=30,000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</si>
  <si>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</si>
  <si>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11202</t>
  </si>
  <si>
    <t>KÁCENÍ STROMŮ D KMENE DO 0,9M S ODSTRANĚNÍM PAŘEZŮ</t>
  </si>
  <si>
    <t>1: Odhad 10 ks tromů 
2: 10=10,000 [A]</t>
  </si>
  <si>
    <t>12373A</t>
  </si>
  <si>
    <t>ODKOP PRO SPOD STAVBU SILNIC A ŽELEZNIC TŘ. I - BEZ DOPRAVY</t>
  </si>
  <si>
    <t>1: Celkové výkopy:   2800 m3 
Celkové náspy 400 m3 
2: Skládka Kutná Hora 
3: 2800-400=2 400,000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</si>
  <si>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</si>
  <si>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171101</t>
  </si>
  <si>
    <t>ULOŽENÍ SYPANINY DO NÁSYPŮ SE ZHUTNĚNÍM DO 95% PS</t>
  </si>
  <si>
    <t>1: Zpevnění náspu tělesa železniční trati ornicí tl 0,15 m 
2: 0,15*3,5*1000=525,000 [A]</t>
  </si>
  <si>
    <t>18110</t>
  </si>
  <si>
    <t>ÚPRAVA PLÁNĚ SE ZHUTNĚNÍM V HORNINĚ TŘ. I</t>
  </si>
  <si>
    <t>1: Plocha komunikace včetně výhyben 
2: 3915=3 915,000 [A]</t>
  </si>
  <si>
    <t>položka zahrnuje úpravu pláně včetně vyrovnání výškových rozdílů. Míru zhutnění určuje projekt.</t>
  </si>
  <si>
    <t>18242</t>
  </si>
  <si>
    <t>ZALOŽENÍ TRÁVNÍKU HYDROOSEVEM NA ORNICI</t>
  </si>
  <si>
    <t>1: Osetí svahů kolem nové komunikace travníkem 
2: 1027*2=2 054,000 [B]</t>
  </si>
  <si>
    <t>Zahrnuje dodání předepsané travní směsi, hydroosev na ornici, zalévání, první pokosení, to vše bez ohledu na sklon terénu</t>
  </si>
  <si>
    <t>215663</t>
  </si>
  <si>
    <t>ÚPRAVA PODLOŽÍ HYDRAULICKÝMI POJIVY DO 2% HL DO 0,5M</t>
  </si>
  <si>
    <t>1: Plocha komunikace včetně výhyben 
2: Dle Geotechnického průzkumu je třeba udělat zlepšení zeminy alespoň v tloušťce 300 mm hydraulickým pojivem (vhodné je použití cementu (2-3%) 
3: 3915=3 915,000 [A]</t>
  </si>
  <si>
    <t>položka zahrnuje zafrézování předepsaného množství hydraulického pojiva do podloží do hloubky do 0,5m, zhutnění  
druh hydraulického pojiva stanoví zadávací dokumentace</t>
  </si>
  <si>
    <t>215669</t>
  </si>
  <si>
    <t>ÚPRAVA PODLOŽÍ HYDRAULICKÝMI POJIVY HL DO 0,5M - PŘÍPLATEK ZA DALŠÍCH 0,5%</t>
  </si>
  <si>
    <t>1: Plocha komunikace včetně výhyben 
2: Dle Geotechnického průzkumu je třeba udělat zlepšení zeminy alespoň v tloušťce 300 mm hydraulickým pojivem (vhodné je použití cementu (2-3%) 
3: 3915*2=7 830,000 [A]</t>
  </si>
  <si>
    <t>položka zahrnuje příplatek za 0,5% dalšího (i započatého) množství hydraulického pojiva přes 2%  
druh hydraulického pojiva stanoví zadávací dokumentace</t>
  </si>
  <si>
    <t>28997</t>
  </si>
  <si>
    <t>OPLÁŠTĚNÍ (ZPEVNĚNÍ) Z GEOTEXTILIE A GEOMŘÍŽOVIN</t>
  </si>
  <si>
    <t>1:Geotextílie pod vegetační tvárnice 
2: Plocha vegetačních tvárnic 1382 
3:1382=1 382,000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</si>
  <si>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</si>
  <si>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Komunikace</t>
  </si>
  <si>
    <t>465512</t>
  </si>
  <si>
    <t>DLAŽBY Z LOMOVÉHO KAMENE NA MC</t>
  </si>
  <si>
    <t>lomový kámen tl 0,2 m pro odláždění ploch u propustku 
21*0,2=4,200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</si>
  <si>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</si>
  <si>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56335</t>
  </si>
  <si>
    <t>VOZOVKOVÉ VRSTVY ZE ŠTĚRKODRTI TL. DO 250MM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</si>
  <si>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</si>
  <si>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56342</t>
  </si>
  <si>
    <t>VOZOVKOVÉ VRSTVY ZE ŠTĚRKOPÍSKU TL. DO 100MM</t>
  </si>
  <si>
    <t>1: Podysp pod vegetační tvárnice 
2: Plocha vegetačních tvárnic1382m2 
3: 1382=1 382,000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</si>
  <si>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</si>
  <si>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56362</t>
  </si>
  <si>
    <t>VOZOVKOVÉ VRSTVY Z RECYKLOVANÉHO MATERIÁLU TL DO 100MM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</si>
  <si>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</si>
  <si>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572742</t>
  </si>
  <si>
    <t>DVOUVRSTVÝ NÁTĚR Z MODIFIK ASFALTU DO 2,0KG/M2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</si>
  <si>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</si>
  <si>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58400</t>
  </si>
  <si>
    <t>VOZOVKOVÉ KRYTY Z VEGETAČNÍCH DÍLCŮ</t>
  </si>
  <si>
    <t>1: Úprava drážních svahů vegetační dlažbou tl. 200 mm. 
2. Plocha vegetační dlažby 1382 m2 
3:1382*0,2=276,400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</si>
  <si>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</si>
  <si>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631325</t>
  </si>
  <si>
    <t>MAZANINA ZE ŽELEZOBETONU DO C30/37</t>
  </si>
  <si>
    <t>ložní vrstva pod dlažbu z lomového kamene 
21*0,1=2,100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</si>
  <si>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základů.</t>
  </si>
  <si>
    <t>91228</t>
  </si>
  <si>
    <t>SMĚROVÉ SLOUPKY Z PLAST HMOT VČETNĚ ODRAZNÉHO PÁSKU</t>
  </si>
  <si>
    <t>1: Směrový sloupek kulatý Z11g - 4x 
2: 4=4,000 [A]</t>
  </si>
  <si>
    <t>položka zahrnuje:  
- dodání a osazení sloupku včetně nutných zemních prací  
- vnitrostaveništní a mimostaveništní doprava  
- odrazky plastové nebo z retroreflexní fólie</t>
  </si>
  <si>
    <t>914181</t>
  </si>
  <si>
    <t>DOPR ZNAČ ZÁKL VEL HLINÍK FÓLIE TŘ 3 - DOD A MONT</t>
  </si>
  <si>
    <t>1: Dopravní značení B1 - 2x 
2: 2=2,000 [A] 
3: dopravní značení E13 - 2x 
4: 2=2,000 [B] 
Celkem: A+B=4,000 [C]</t>
  </si>
  <si>
    <t>položka zahrnuje:  
- dodávku a montáž značek v požadovaném provedení</t>
  </si>
  <si>
    <t>R918357</t>
  </si>
  <si>
    <t>PROPUSTY Z TRUB BETONOVÝCH DN 500MM</t>
  </si>
  <si>
    <t>Propustek pod náhradní komunikací SO 101 v km 0,28900. viz výkres 2.007 
Včetně potřebného podkladu, viz výkres 2.007. Vtok a výtok bude upraven seříznutím dle navazujícího terénu. 
10=10,000 [A]</t>
  </si>
  <si>
    <t>Položka zahrnuje: 
- dodání a položení potrubí z trub z dokumentací předepsaného materiálu a předepsaného průměru 
- případné úpravy trub (zkrácení, šikmé seříznutí) 
Zahrnuje podkladní vrstvy a obetonování.</t>
  </si>
  <si>
    <t>SO 102</t>
  </si>
  <si>
    <t>Náhradní komunikace pro pěší a cyklisty</t>
  </si>
  <si>
    <t>1: Skládka Kutná Hora 
2: Objemová hmotnost 2 t/m3 
3: 2*340=680,000 [A]</t>
  </si>
  <si>
    <t>1: Celkové výkopy:před mostem   240 m3 
Celkové výkopy za mostem - 100 m3 
2: Skládka Kutná Hora 
3: 240+100=340,000 [A]</t>
  </si>
  <si>
    <t>1: Plocha komunikace SO 102 bez mostní konstrukce 
2: 240=240,000 [A]</t>
  </si>
  <si>
    <t>1: Osetí svahů kolem nové komunikace travníkem 
2: 120*2=240,000 [A]</t>
  </si>
  <si>
    <t>1: Plocha komunikace SO 102 
2: Dle Geotechnického průzkumu je třeba udělat zlepšení zeminy alespoň v tloušťce 300 mm hydraulickým pojivem (vhodné je použití cementu (2-3%) 
3: 240=240,000 [A]</t>
  </si>
  <si>
    <t>1: Plocha komunikace SO 102 
2: Dle Geotechnického průzkumu je třeba udělat zlepšení zeminy alespoň v tloušťce 300 mm hydraulickým pojivem (vhodné je použití cementu (2-3%) 
3: 240*2=480,000 [A]</t>
  </si>
  <si>
    <t>56344</t>
  </si>
  <si>
    <t>VOZOVKOVÉ VRSTVY ZE ŠTĚRKOPÍSKU TL. DO 200MM</t>
  </si>
  <si>
    <t>1: Podklad mlatové cesty - SO 102 
2: 240=240,000 [A]</t>
  </si>
  <si>
    <t>R1-56342</t>
  </si>
  <si>
    <t>Hlinitý písek s příměsí cementu - mlatová cesta</t>
  </si>
  <si>
    <t>1: Povrch mlatové cesty - SO 102 
2: 240=240,000 [A]</t>
  </si>
  <si>
    <t>Cena obsahuje: 
Dopravu materiálu 
Uložení a rozprostření na místo 
Zahutnění</t>
  </si>
  <si>
    <t>Trubní vedení</t>
  </si>
  <si>
    <t>87446</t>
  </si>
  <si>
    <t>POTRUBÍ Z TRUB PLASTOVÝCH ODPADNÍCH DN DO 400MM</t>
  </si>
  <si>
    <t>1: Korugovaná trubka pro napojení odvodnění na výtok na břehu Klejnárky 
2: 10=10,000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</si>
  <si>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</si>
  <si>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89722</t>
  </si>
  <si>
    <t>VPUSŤ KANALIZAČNÍ HORSKÁ KOMPLETNÍ Z BETON DÍLCŮ</t>
  </si>
  <si>
    <t>1: Zakončení odvodnění 
2: 1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</si>
  <si>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</si>
  <si>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SO 103</t>
  </si>
  <si>
    <t>Zrušení přejezdu P4919</t>
  </si>
  <si>
    <t>523352</t>
  </si>
  <si>
    <t>KOLEJ 60 E2, ROZD. "U", BEZSTYKOVÁ, PR. BET. BEZPODKLADNICOVÝ, UP. PRUŽNÉ</t>
  </si>
  <si>
    <t>1: Délka koleje v místě izolovaného styku - 10 m 
2: Pro obě koleje 
3: 2*10=20,000 [A]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</si>
  <si>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3.Způsob měření: 
Měří se délka koleje ve smyslu ČSN 73 6360, tj. v ose koleje</t>
  </si>
  <si>
    <t>545111</t>
  </si>
  <si>
    <t>SVAR KOLEJNIC (STEJNÉHO TVARU) 60 E2, R 65 JEDNOTLIVĚ</t>
  </si>
  <si>
    <t>1: Počet svarů na kolej - 4 
2: 2*4=8,000 [A]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</si>
  <si>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</si>
  <si>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549311</t>
  </si>
  <si>
    <t>ZRUŠENÍ A ZNOVUZŘÍZENÍ BEZSTYKOVÉ KOLEJE NA NEDEMONTOVANÝCH ÚSECÍCH V KOLEJI</t>
  </si>
  <si>
    <t>1: Zrušení a zřízení bezstykové koleje v místech náhrad izolovaných styků 
2: 2*10=20,000 [A]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</si>
  <si>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</si>
  <si>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</si>
  <si>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</si>
  <si>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1:Řezání kolejjnic v první a druhé koleji 
2: 4*2=8,000 [A]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</si>
  <si>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</si>
  <si>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965111</t>
  </si>
  <si>
    <t>DEMONTÁŽ KOLEJE NA BETONOVÝCH PRAŽCÍCH DO KOLEJOVÝCH POLÍ</t>
  </si>
  <si>
    <t>1: Demontáž dvou kolejí o délce 10 m 
2: 2*10=20,000 [A]</t>
  </si>
  <si>
    <t>(Položka určena víceméně pro vyjmutí a zpětné vložení, např. v provizorních stavech.) 
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přeložení na vhodnou deponii v blízkosti místa demontáže, popř. naložení na dopravní prostředek 
 – příplatky za ztížené podmínky při práci v kolejišti, např. za překážky na straně koleje apod. 
2. Položka neobsahuje: 
 X 
3. Způsob měření: 
Měří se délka koleje ve smyslu ČSN 73 6360, tj. v ose koleje.</t>
  </si>
  <si>
    <t>965311</t>
  </si>
  <si>
    <t>ROZEBRÁNÍ PŘEJEZDU, PŘECHODU Z DÍLCŮ</t>
  </si>
  <si>
    <t>1: Rozebrání přejezdu 
2: Plocha 45 m2 
3: 45=45,000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</si>
  <si>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</si>
  <si>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D.9.8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</si>
  <si>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</si>
  <si>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</si>
  <si>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</si>
  <si>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</si>
  <si>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</si>
  <si>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</si>
  <si>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</si>
  <si>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</si>
  <si>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</si>
  <si>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</si>
  <si>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</si>
  <si>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</si>
  <si>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</si>
  <si>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kompletní elketroniké dokumentace skutečného provedení dle SOD na zhotovení stavby a v rozsahu a souladu vyhlášky č. 499/2006 Sb. a směrnice SŽ SM011, v platném znění a dle požadavků VTP a ZTP.</t>
  </si>
  <si>
    <t>Ostatní</t>
  </si>
  <si>
    <t>VSEOB005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</si>
  <si>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</si>
  <si>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</si>
  <si>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</si>
  <si>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</si>
  <si>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</si>
  <si>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</si>
  <si>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"Položka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
Zřízení a vedení bodů geodetických mikrosíti je součástí nákladů příslušných stavebních objektů, pro které je v projektu stanoveno jejich vybudování a není součástní nákladu této položky."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</si>
</sst>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38</v>
      </c>
      <c s="19"/>
      <c s="21" t="s">
        <v>39</v>
      </c>
      <c s="19"/>
      <c s="19"/>
      <c s="19"/>
      <c s="22">
        <f>0+Q9</f>
      </c>
      <c r="O9">
        <f>0+R9</f>
      </c>
      <c r="Q9">
        <f>0+I10+I14+I18+I22+I26+I30+I34+I38+I42+I46+I50+I54+I58+I62+I66+I70+I74+I78+I82+I86+I90</f>
      </c>
      <c>
        <f>0+O10+O14+O18+O22+O26+O30+O34+O38+O42+O46+O50+O54+O58+O62+O66+O70+O74+O78+O82+O86+O90</f>
      </c>
    </row>
    <row r="10" spans="1:16" ht="25.5">
      <c r="A10" s="18" t="s">
        <v>40</v>
      </c>
      <c s="23" t="s">
        <v>23</v>
      </c>
      <c s="23" t="s">
        <v>41</v>
      </c>
      <c s="18" t="s">
        <v>42</v>
      </c>
      <c s="24" t="s">
        <v>43</v>
      </c>
      <c s="25" t="s">
        <v>44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12.75">
      <c r="A12" s="30" t="s">
        <v>46</v>
      </c>
      <c r="E12" s="31" t="s">
        <v>42</v>
      </c>
    </row>
    <row r="13" spans="1:5" ht="114.75">
      <c r="A13" t="s">
        <v>47</v>
      </c>
      <c r="E13" s="29" t="s">
        <v>48</v>
      </c>
    </row>
    <row r="14" spans="1:16" ht="12.75">
      <c r="A14" s="18" t="s">
        <v>40</v>
      </c>
      <c s="23" t="s">
        <v>17</v>
      </c>
      <c s="23" t="s">
        <v>49</v>
      </c>
      <c s="18" t="s">
        <v>42</v>
      </c>
      <c s="24" t="s">
        <v>50</v>
      </c>
      <c s="25" t="s">
        <v>51</v>
      </c>
      <c s="26">
        <v>1.5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42</v>
      </c>
    </row>
    <row r="16" spans="1:5" ht="12.75">
      <c r="A16" s="30" t="s">
        <v>46</v>
      </c>
      <c r="E16" s="31" t="s">
        <v>42</v>
      </c>
    </row>
    <row r="17" spans="1:5" ht="89.25">
      <c r="A17" t="s">
        <v>47</v>
      </c>
      <c r="E17" s="29" t="s">
        <v>52</v>
      </c>
    </row>
    <row r="18" spans="1:16" ht="12.75">
      <c r="A18" s="18" t="s">
        <v>40</v>
      </c>
      <c s="23" t="s">
        <v>16</v>
      </c>
      <c s="23" t="s">
        <v>53</v>
      </c>
      <c s="18" t="s">
        <v>42</v>
      </c>
      <c s="24" t="s">
        <v>54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45</v>
      </c>
      <c r="E19" s="29" t="s">
        <v>42</v>
      </c>
    </row>
    <row r="20" spans="1:5" ht="12.75">
      <c r="A20" s="30" t="s">
        <v>46</v>
      </c>
      <c r="E20" s="31" t="s">
        <v>42</v>
      </c>
    </row>
    <row r="21" spans="1:5" ht="89.25">
      <c r="A21" t="s">
        <v>47</v>
      </c>
      <c r="E21" s="29" t="s">
        <v>55</v>
      </c>
    </row>
    <row r="22" spans="1:16" ht="12.75">
      <c r="A22" s="18" t="s">
        <v>40</v>
      </c>
      <c s="23" t="s">
        <v>27</v>
      </c>
      <c s="23" t="s">
        <v>56</v>
      </c>
      <c s="18" t="s">
        <v>42</v>
      </c>
      <c s="24" t="s">
        <v>57</v>
      </c>
      <c s="25" t="s">
        <v>51</v>
      </c>
      <c s="26">
        <v>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45</v>
      </c>
      <c r="E23" s="29" t="s">
        <v>42</v>
      </c>
    </row>
    <row r="24" spans="1:5" ht="12.75">
      <c r="A24" s="30" t="s">
        <v>46</v>
      </c>
      <c r="E24" s="31" t="s">
        <v>42</v>
      </c>
    </row>
    <row r="25" spans="1:5" ht="153">
      <c r="A25" t="s">
        <v>47</v>
      </c>
      <c r="E25" s="29" t="s">
        <v>58</v>
      </c>
    </row>
    <row r="26" spans="1:16" ht="12.75">
      <c r="A26" s="18" t="s">
        <v>40</v>
      </c>
      <c s="23" t="s">
        <v>29</v>
      </c>
      <c s="23" t="s">
        <v>59</v>
      </c>
      <c s="18" t="s">
        <v>42</v>
      </c>
      <c s="24" t="s">
        <v>60</v>
      </c>
      <c s="25" t="s">
        <v>51</v>
      </c>
      <c s="26">
        <v>20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45</v>
      </c>
      <c r="E27" s="29" t="s">
        <v>42</v>
      </c>
    </row>
    <row r="28" spans="1:5" ht="12.75">
      <c r="A28" s="30" t="s">
        <v>46</v>
      </c>
      <c r="E28" s="31" t="s">
        <v>42</v>
      </c>
    </row>
    <row r="29" spans="1:5" ht="140.25">
      <c r="A29" t="s">
        <v>47</v>
      </c>
      <c r="E29" s="29" t="s">
        <v>61</v>
      </c>
    </row>
    <row r="30" spans="1:16" ht="25.5">
      <c r="A30" s="18" t="s">
        <v>40</v>
      </c>
      <c s="23" t="s">
        <v>31</v>
      </c>
      <c s="23" t="s">
        <v>62</v>
      </c>
      <c s="18" t="s">
        <v>42</v>
      </c>
      <c s="24" t="s">
        <v>63</v>
      </c>
      <c s="25" t="s">
        <v>51</v>
      </c>
      <c s="26">
        <v>20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45</v>
      </c>
      <c r="E31" s="29" t="s">
        <v>42</v>
      </c>
    </row>
    <row r="32" spans="1:5" ht="12.75">
      <c r="A32" s="30" t="s">
        <v>46</v>
      </c>
      <c r="E32" s="31" t="s">
        <v>42</v>
      </c>
    </row>
    <row r="33" spans="1:5" ht="89.25">
      <c r="A33" t="s">
        <v>47</v>
      </c>
      <c r="E33" s="29" t="s">
        <v>64</v>
      </c>
    </row>
    <row r="34" spans="1:16" ht="12.75">
      <c r="A34" s="18" t="s">
        <v>40</v>
      </c>
      <c s="23" t="s">
        <v>38</v>
      </c>
      <c s="23" t="s">
        <v>65</v>
      </c>
      <c s="18" t="s">
        <v>42</v>
      </c>
      <c s="24" t="s">
        <v>66</v>
      </c>
      <c s="25" t="s">
        <v>51</v>
      </c>
      <c s="26">
        <v>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45</v>
      </c>
      <c r="E35" s="29" t="s">
        <v>42</v>
      </c>
    </row>
    <row r="36" spans="1:5" ht="12.75">
      <c r="A36" s="30" t="s">
        <v>46</v>
      </c>
      <c r="E36" s="31" t="s">
        <v>42</v>
      </c>
    </row>
    <row r="37" spans="1:5" ht="76.5">
      <c r="A37" t="s">
        <v>47</v>
      </c>
      <c r="E37" s="29" t="s">
        <v>67</v>
      </c>
    </row>
    <row r="38" spans="1:16" ht="12.75">
      <c r="A38" s="18" t="s">
        <v>40</v>
      </c>
      <c s="23" t="s">
        <v>68</v>
      </c>
      <c s="23" t="s">
        <v>69</v>
      </c>
      <c s="18" t="s">
        <v>42</v>
      </c>
      <c s="24" t="s">
        <v>70</v>
      </c>
      <c s="25" t="s">
        <v>51</v>
      </c>
      <c s="26">
        <v>0.01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45</v>
      </c>
      <c r="E39" s="29" t="s">
        <v>42</v>
      </c>
    </row>
    <row r="40" spans="1:5" ht="12.75">
      <c r="A40" s="30" t="s">
        <v>46</v>
      </c>
      <c r="E40" s="31" t="s">
        <v>42</v>
      </c>
    </row>
    <row r="41" spans="1:5" ht="114.75">
      <c r="A41" t="s">
        <v>47</v>
      </c>
      <c r="E41" s="29" t="s">
        <v>71</v>
      </c>
    </row>
    <row r="42" spans="1:16" ht="12.75">
      <c r="A42" s="18" t="s">
        <v>40</v>
      </c>
      <c s="23" t="s">
        <v>34</v>
      </c>
      <c s="23" t="s">
        <v>72</v>
      </c>
      <c s="18" t="s">
        <v>42</v>
      </c>
      <c s="24" t="s">
        <v>73</v>
      </c>
      <c s="25" t="s">
        <v>51</v>
      </c>
      <c s="26">
        <v>20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45</v>
      </c>
      <c r="E43" s="29" t="s">
        <v>42</v>
      </c>
    </row>
    <row r="44" spans="1:5" ht="12.75">
      <c r="A44" s="30" t="s">
        <v>46</v>
      </c>
      <c r="E44" s="31" t="s">
        <v>42</v>
      </c>
    </row>
    <row r="45" spans="1:5" ht="76.5">
      <c r="A45" t="s">
        <v>47</v>
      </c>
      <c r="E45" s="29" t="s">
        <v>74</v>
      </c>
    </row>
    <row r="46" spans="1:16" ht="12.75">
      <c r="A46" s="18" t="s">
        <v>40</v>
      </c>
      <c s="23" t="s">
        <v>36</v>
      </c>
      <c s="23" t="s">
        <v>75</v>
      </c>
      <c s="18" t="s">
        <v>42</v>
      </c>
      <c s="24" t="s">
        <v>76</v>
      </c>
      <c s="25" t="s">
        <v>51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45</v>
      </c>
      <c r="E47" s="29" t="s">
        <v>42</v>
      </c>
    </row>
    <row r="48" spans="1:5" ht="12.75">
      <c r="A48" s="30" t="s">
        <v>46</v>
      </c>
      <c r="E48" s="31" t="s">
        <v>42</v>
      </c>
    </row>
    <row r="49" spans="1:5" ht="153">
      <c r="A49" t="s">
        <v>47</v>
      </c>
      <c r="E49" s="29" t="s">
        <v>77</v>
      </c>
    </row>
    <row r="50" spans="1:16" ht="12.75">
      <c r="A50" s="18" t="s">
        <v>40</v>
      </c>
      <c s="23" t="s">
        <v>78</v>
      </c>
      <c s="23" t="s">
        <v>79</v>
      </c>
      <c s="18" t="s">
        <v>42</v>
      </c>
      <c s="24" t="s">
        <v>80</v>
      </c>
      <c s="25" t="s">
        <v>51</v>
      </c>
      <c s="26">
        <v>2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45</v>
      </c>
      <c r="E51" s="29" t="s">
        <v>42</v>
      </c>
    </row>
    <row r="52" spans="1:5" ht="12.75">
      <c r="A52" s="30" t="s">
        <v>46</v>
      </c>
      <c r="E52" s="31" t="s">
        <v>42</v>
      </c>
    </row>
    <row r="53" spans="1:5" ht="38.25">
      <c r="A53" t="s">
        <v>47</v>
      </c>
      <c r="E53" s="29" t="s">
        <v>81</v>
      </c>
    </row>
    <row r="54" spans="1:16" ht="12.75">
      <c r="A54" s="18" t="s">
        <v>40</v>
      </c>
      <c s="23" t="s">
        <v>82</v>
      </c>
      <c s="23" t="s">
        <v>83</v>
      </c>
      <c s="18" t="s">
        <v>42</v>
      </c>
      <c s="24" t="s">
        <v>84</v>
      </c>
      <c s="25" t="s">
        <v>85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45</v>
      </c>
      <c r="E55" s="29" t="s">
        <v>42</v>
      </c>
    </row>
    <row r="56" spans="1:5" ht="12.75">
      <c r="A56" s="30" t="s">
        <v>46</v>
      </c>
      <c r="E56" s="31" t="s">
        <v>42</v>
      </c>
    </row>
    <row r="57" spans="1:5" ht="25.5">
      <c r="A57" t="s">
        <v>47</v>
      </c>
      <c r="E57" s="29" t="s">
        <v>86</v>
      </c>
    </row>
    <row r="58" spans="1:16" ht="12.75">
      <c r="A58" s="18" t="s">
        <v>40</v>
      </c>
      <c s="23" t="s">
        <v>87</v>
      </c>
      <c s="23" t="s">
        <v>88</v>
      </c>
      <c s="18" t="s">
        <v>42</v>
      </c>
      <c s="24" t="s">
        <v>89</v>
      </c>
      <c s="25" t="s">
        <v>51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45</v>
      </c>
      <c r="E59" s="29" t="s">
        <v>42</v>
      </c>
    </row>
    <row r="60" spans="1:5" ht="12.75">
      <c r="A60" s="30" t="s">
        <v>46</v>
      </c>
      <c r="E60" s="31" t="s">
        <v>42</v>
      </c>
    </row>
    <row r="61" spans="1:5" ht="25.5">
      <c r="A61" t="s">
        <v>47</v>
      </c>
      <c r="E61" s="29" t="s">
        <v>90</v>
      </c>
    </row>
    <row r="62" spans="1:16" ht="12.75">
      <c r="A62" s="18" t="s">
        <v>40</v>
      </c>
      <c s="23" t="s">
        <v>91</v>
      </c>
      <c s="23" t="s">
        <v>92</v>
      </c>
      <c s="18" t="s">
        <v>42</v>
      </c>
      <c s="24" t="s">
        <v>93</v>
      </c>
      <c s="25" t="s">
        <v>51</v>
      </c>
      <c s="26">
        <v>1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45</v>
      </c>
      <c r="E63" s="29" t="s">
        <v>42</v>
      </c>
    </row>
    <row r="64" spans="1:5" ht="12.75">
      <c r="A64" s="30" t="s">
        <v>46</v>
      </c>
      <c r="E64" s="31" t="s">
        <v>42</v>
      </c>
    </row>
    <row r="65" spans="1:5" ht="25.5">
      <c r="A65" t="s">
        <v>47</v>
      </c>
      <c r="E65" s="29" t="s">
        <v>94</v>
      </c>
    </row>
    <row r="66" spans="1:16" ht="12.75">
      <c r="A66" s="18" t="s">
        <v>40</v>
      </c>
      <c s="23" t="s">
        <v>95</v>
      </c>
      <c s="23" t="s">
        <v>96</v>
      </c>
      <c s="18" t="s">
        <v>42</v>
      </c>
      <c s="24" t="s">
        <v>97</v>
      </c>
      <c s="25" t="s">
        <v>51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45</v>
      </c>
      <c r="E67" s="29" t="s">
        <v>42</v>
      </c>
    </row>
    <row r="68" spans="1:5" ht="12.75">
      <c r="A68" s="30" t="s">
        <v>46</v>
      </c>
      <c r="E68" s="31" t="s">
        <v>42</v>
      </c>
    </row>
    <row r="69" spans="1:5" ht="25.5">
      <c r="A69" t="s">
        <v>47</v>
      </c>
      <c r="E69" s="29" t="s">
        <v>98</v>
      </c>
    </row>
    <row r="70" spans="1:16" ht="12.75">
      <c r="A70" s="18" t="s">
        <v>40</v>
      </c>
      <c s="23" t="s">
        <v>99</v>
      </c>
      <c s="23" t="s">
        <v>100</v>
      </c>
      <c s="18" t="s">
        <v>42</v>
      </c>
      <c s="24" t="s">
        <v>101</v>
      </c>
      <c s="25" t="s">
        <v>51</v>
      </c>
      <c s="26">
        <v>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45</v>
      </c>
      <c r="E71" s="29" t="s">
        <v>42</v>
      </c>
    </row>
    <row r="72" spans="1:5" ht="25.5">
      <c r="A72" s="30" t="s">
        <v>46</v>
      </c>
      <c r="E72" s="31" t="s">
        <v>102</v>
      </c>
    </row>
    <row r="73" spans="1:5" ht="12.75">
      <c r="A73" t="s">
        <v>47</v>
      </c>
      <c r="E73" s="29" t="s">
        <v>42</v>
      </c>
    </row>
    <row r="74" spans="1:16" ht="12.75">
      <c r="A74" s="18" t="s">
        <v>40</v>
      </c>
      <c s="23" t="s">
        <v>103</v>
      </c>
      <c s="23" t="s">
        <v>104</v>
      </c>
      <c s="18" t="s">
        <v>42</v>
      </c>
      <c s="24" t="s">
        <v>105</v>
      </c>
      <c s="25" t="s">
        <v>51</v>
      </c>
      <c s="26">
        <v>1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45</v>
      </c>
      <c r="E75" s="29" t="s">
        <v>42</v>
      </c>
    </row>
    <row r="76" spans="1:5" ht="12.75">
      <c r="A76" s="30" t="s">
        <v>46</v>
      </c>
      <c r="E76" s="31" t="s">
        <v>42</v>
      </c>
    </row>
    <row r="77" spans="1:5" ht="25.5">
      <c r="A77" t="s">
        <v>47</v>
      </c>
      <c r="E77" s="29" t="s">
        <v>106</v>
      </c>
    </row>
    <row r="78" spans="1:16" ht="12.75">
      <c r="A78" s="18" t="s">
        <v>40</v>
      </c>
      <c s="23" t="s">
        <v>107</v>
      </c>
      <c s="23" t="s">
        <v>108</v>
      </c>
      <c s="18" t="s">
        <v>42</v>
      </c>
      <c s="24" t="s">
        <v>109</v>
      </c>
      <c s="25" t="s">
        <v>51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45</v>
      </c>
      <c r="E79" s="29" t="s">
        <v>42</v>
      </c>
    </row>
    <row r="80" spans="1:5" ht="12.75">
      <c r="A80" s="30" t="s">
        <v>46</v>
      </c>
      <c r="E80" s="31" t="s">
        <v>42</v>
      </c>
    </row>
    <row r="81" spans="1:5" ht="25.5">
      <c r="A81" t="s">
        <v>47</v>
      </c>
      <c r="E81" s="29" t="s">
        <v>110</v>
      </c>
    </row>
    <row r="82" spans="1:16" ht="12.75">
      <c r="A82" s="18" t="s">
        <v>40</v>
      </c>
      <c s="23" t="s">
        <v>111</v>
      </c>
      <c s="23" t="s">
        <v>112</v>
      </c>
      <c s="18" t="s">
        <v>42</v>
      </c>
      <c s="24" t="s">
        <v>113</v>
      </c>
      <c s="25" t="s">
        <v>51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45</v>
      </c>
      <c r="E83" s="29" t="s">
        <v>42</v>
      </c>
    </row>
    <row r="84" spans="1:5" ht="12.75">
      <c r="A84" s="30" t="s">
        <v>46</v>
      </c>
      <c r="E84" s="31" t="s">
        <v>42</v>
      </c>
    </row>
    <row r="85" spans="1:5" ht="25.5">
      <c r="A85" t="s">
        <v>47</v>
      </c>
      <c r="E85" s="29" t="s">
        <v>114</v>
      </c>
    </row>
    <row r="86" spans="1:16" ht="12.75">
      <c r="A86" s="18" t="s">
        <v>40</v>
      </c>
      <c s="23" t="s">
        <v>115</v>
      </c>
      <c s="23" t="s">
        <v>116</v>
      </c>
      <c s="18" t="s">
        <v>42</v>
      </c>
      <c s="24" t="s">
        <v>117</v>
      </c>
      <c s="25" t="s">
        <v>51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45</v>
      </c>
      <c r="E87" s="29" t="s">
        <v>42</v>
      </c>
    </row>
    <row r="88" spans="1:5" ht="12.75">
      <c r="A88" s="30" t="s">
        <v>46</v>
      </c>
      <c r="E88" s="31" t="s">
        <v>42</v>
      </c>
    </row>
    <row r="89" spans="1:5" ht="38.25">
      <c r="A89" t="s">
        <v>47</v>
      </c>
      <c r="E89" s="29" t="s">
        <v>118</v>
      </c>
    </row>
    <row r="90" spans="1:16" ht="25.5">
      <c r="A90" s="18" t="s">
        <v>40</v>
      </c>
      <c s="23" t="s">
        <v>119</v>
      </c>
      <c s="23" t="s">
        <v>120</v>
      </c>
      <c s="18" t="s">
        <v>42</v>
      </c>
      <c s="24" t="s">
        <v>121</v>
      </c>
      <c s="25" t="s">
        <v>51</v>
      </c>
      <c s="26">
        <v>4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45</v>
      </c>
      <c r="E91" s="29" t="s">
        <v>42</v>
      </c>
    </row>
    <row r="92" spans="1:5" ht="12.75">
      <c r="A92" s="30" t="s">
        <v>46</v>
      </c>
      <c r="E92" s="31" t="s">
        <v>42</v>
      </c>
    </row>
    <row r="93" spans="1:5" ht="76.5">
      <c r="A93" t="s">
        <v>47</v>
      </c>
      <c r="E93" s="29" t="s">
        <v>122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0+O9+O62+O103+O124+O141+O170+O175+O180+O185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2">
        <f>0+I9+I62+I103+I124+I141+I170+I175+I180+I185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123</v>
      </c>
      <c s="1"/>
      <c s="10" t="s">
        <v>124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125</v>
      </c>
      <c s="5"/>
      <c s="14" t="s">
        <v>126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127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12.75">
      <c r="A10" s="18" t="s">
        <v>40</v>
      </c>
      <c s="23" t="s">
        <v>23</v>
      </c>
      <c s="23" t="s">
        <v>128</v>
      </c>
      <c s="18" t="s">
        <v>42</v>
      </c>
      <c s="24" t="s">
        <v>129</v>
      </c>
      <c s="25" t="s">
        <v>130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12.75">
      <c r="A12" s="30" t="s">
        <v>46</v>
      </c>
      <c r="E12" s="31" t="s">
        <v>42</v>
      </c>
    </row>
    <row r="13" spans="1:5" ht="12.75">
      <c r="A13" t="s">
        <v>47</v>
      </c>
      <c r="E13" s="29" t="s">
        <v>131</v>
      </c>
    </row>
    <row r="14" spans="1:16" ht="12.75">
      <c r="A14" s="18" t="s">
        <v>40</v>
      </c>
      <c s="23" t="s">
        <v>17</v>
      </c>
      <c s="23" t="s">
        <v>132</v>
      </c>
      <c s="18" t="s">
        <v>42</v>
      </c>
      <c s="24" t="s">
        <v>133</v>
      </c>
      <c s="25" t="s">
        <v>130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42</v>
      </c>
    </row>
    <row r="16" spans="1:5" ht="12.75">
      <c r="A16" s="30" t="s">
        <v>46</v>
      </c>
      <c r="E16" s="31" t="s">
        <v>42</v>
      </c>
    </row>
    <row r="17" spans="1:5" ht="12.75">
      <c r="A17" t="s">
        <v>47</v>
      </c>
      <c r="E17" s="29" t="s">
        <v>131</v>
      </c>
    </row>
    <row r="18" spans="1:16" ht="12.75">
      <c r="A18" s="18" t="s">
        <v>40</v>
      </c>
      <c s="23" t="s">
        <v>16</v>
      </c>
      <c s="23" t="s">
        <v>134</v>
      </c>
      <c s="18" t="s">
        <v>42</v>
      </c>
      <c s="24" t="s">
        <v>135</v>
      </c>
      <c s="25" t="s">
        <v>130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45</v>
      </c>
      <c r="E19" s="29" t="s">
        <v>42</v>
      </c>
    </row>
    <row r="20" spans="1:5" ht="12.75">
      <c r="A20" s="30" t="s">
        <v>46</v>
      </c>
      <c r="E20" s="31" t="s">
        <v>42</v>
      </c>
    </row>
    <row r="21" spans="1:5" ht="12.75">
      <c r="A21" t="s">
        <v>47</v>
      </c>
      <c r="E21" s="29" t="s">
        <v>136</v>
      </c>
    </row>
    <row r="22" spans="1:16" ht="12.75">
      <c r="A22" s="18" t="s">
        <v>40</v>
      </c>
      <c s="23" t="s">
        <v>27</v>
      </c>
      <c s="23" t="s">
        <v>137</v>
      </c>
      <c s="18" t="s">
        <v>42</v>
      </c>
      <c s="24" t="s">
        <v>138</v>
      </c>
      <c s="25" t="s">
        <v>130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45</v>
      </c>
      <c r="E23" s="29" t="s">
        <v>42</v>
      </c>
    </row>
    <row r="24" spans="1:5" ht="25.5">
      <c r="A24" s="30" t="s">
        <v>46</v>
      </c>
      <c r="E24" s="31" t="s">
        <v>139</v>
      </c>
    </row>
    <row r="25" spans="1:5" ht="12.75">
      <c r="A25" t="s">
        <v>47</v>
      </c>
      <c r="E25" s="29" t="s">
        <v>136</v>
      </c>
    </row>
    <row r="26" spans="1:16" ht="12.75">
      <c r="A26" s="18" t="s">
        <v>40</v>
      </c>
      <c s="23" t="s">
        <v>29</v>
      </c>
      <c s="23" t="s">
        <v>140</v>
      </c>
      <c s="18" t="s">
        <v>42</v>
      </c>
      <c s="24" t="s">
        <v>141</v>
      </c>
      <c s="25" t="s">
        <v>130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45</v>
      </c>
      <c r="E27" s="29" t="s">
        <v>42</v>
      </c>
    </row>
    <row r="28" spans="1:5" ht="12.75">
      <c r="A28" s="30" t="s">
        <v>46</v>
      </c>
      <c r="E28" s="31" t="s">
        <v>42</v>
      </c>
    </row>
    <row r="29" spans="1:5" ht="38.25">
      <c r="A29" t="s">
        <v>47</v>
      </c>
      <c r="E29" s="29" t="s">
        <v>142</v>
      </c>
    </row>
    <row r="30" spans="1:16" ht="12.75">
      <c r="A30" s="18" t="s">
        <v>40</v>
      </c>
      <c s="23" t="s">
        <v>31</v>
      </c>
      <c s="23" t="s">
        <v>143</v>
      </c>
      <c s="18" t="s">
        <v>42</v>
      </c>
      <c s="24" t="s">
        <v>144</v>
      </c>
      <c s="25" t="s">
        <v>51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45</v>
      </c>
      <c r="E31" s="29" t="s">
        <v>42</v>
      </c>
    </row>
    <row r="32" spans="1:5" ht="25.5">
      <c r="A32" s="30" t="s">
        <v>46</v>
      </c>
      <c r="E32" s="31" t="s">
        <v>145</v>
      </c>
    </row>
    <row r="33" spans="1:5" ht="12.75">
      <c r="A33" t="s">
        <v>47</v>
      </c>
      <c r="E33" s="29" t="s">
        <v>136</v>
      </c>
    </row>
    <row r="34" spans="1:16" ht="12.75">
      <c r="A34" s="18" t="s">
        <v>40</v>
      </c>
      <c s="23" t="s">
        <v>38</v>
      </c>
      <c s="23" t="s">
        <v>146</v>
      </c>
      <c s="18" t="s">
        <v>42</v>
      </c>
      <c s="24" t="s">
        <v>147</v>
      </c>
      <c s="25" t="s">
        <v>130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45</v>
      </c>
      <c r="E35" s="29" t="s">
        <v>42</v>
      </c>
    </row>
    <row r="36" spans="1:5" ht="12.75">
      <c r="A36" s="30" t="s">
        <v>46</v>
      </c>
      <c r="E36" s="31" t="s">
        <v>42</v>
      </c>
    </row>
    <row r="37" spans="1:5" ht="51">
      <c r="A37" t="s">
        <v>47</v>
      </c>
      <c r="E37" s="29" t="s">
        <v>148</v>
      </c>
    </row>
    <row r="38" spans="1:16" ht="12.75">
      <c r="A38" s="18" t="s">
        <v>40</v>
      </c>
      <c s="23" t="s">
        <v>68</v>
      </c>
      <c s="23" t="s">
        <v>149</v>
      </c>
      <c s="18" t="s">
        <v>42</v>
      </c>
      <c s="24" t="s">
        <v>150</v>
      </c>
      <c s="25" t="s">
        <v>130</v>
      </c>
      <c s="26">
        <v>3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45</v>
      </c>
      <c r="E39" s="29" t="s">
        <v>42</v>
      </c>
    </row>
    <row r="40" spans="1:5" ht="63.75">
      <c r="A40" s="30" t="s">
        <v>46</v>
      </c>
      <c r="E40" s="31" t="s">
        <v>151</v>
      </c>
    </row>
    <row r="41" spans="1:5" ht="63.75">
      <c r="A41" t="s">
        <v>47</v>
      </c>
      <c r="E41" s="29" t="s">
        <v>152</v>
      </c>
    </row>
    <row r="42" spans="1:16" ht="12.75">
      <c r="A42" s="18" t="s">
        <v>40</v>
      </c>
      <c s="23" t="s">
        <v>34</v>
      </c>
      <c s="23" t="s">
        <v>153</v>
      </c>
      <c s="18" t="s">
        <v>42</v>
      </c>
      <c s="24" t="s">
        <v>154</v>
      </c>
      <c s="25" t="s">
        <v>51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45</v>
      </c>
      <c r="E43" s="29" t="s">
        <v>42</v>
      </c>
    </row>
    <row r="44" spans="1:5" ht="25.5">
      <c r="A44" s="30" t="s">
        <v>46</v>
      </c>
      <c r="E44" s="31" t="s">
        <v>145</v>
      </c>
    </row>
    <row r="45" spans="1:5" ht="12.75">
      <c r="A45" t="s">
        <v>47</v>
      </c>
      <c r="E45" s="29" t="s">
        <v>136</v>
      </c>
    </row>
    <row r="46" spans="1:16" ht="12.75">
      <c r="A46" s="18" t="s">
        <v>40</v>
      </c>
      <c s="23" t="s">
        <v>36</v>
      </c>
      <c s="23" t="s">
        <v>155</v>
      </c>
      <c s="18" t="s">
        <v>42</v>
      </c>
      <c s="24" t="s">
        <v>156</v>
      </c>
      <c s="25" t="s">
        <v>51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45</v>
      </c>
      <c r="E47" s="29" t="s">
        <v>42</v>
      </c>
    </row>
    <row r="48" spans="1:5" ht="25.5">
      <c r="A48" s="30" t="s">
        <v>46</v>
      </c>
      <c r="E48" s="31" t="s">
        <v>145</v>
      </c>
    </row>
    <row r="49" spans="1:5" ht="51">
      <c r="A49" t="s">
        <v>47</v>
      </c>
      <c r="E49" s="29" t="s">
        <v>157</v>
      </c>
    </row>
    <row r="50" spans="1:16" ht="25.5">
      <c r="A50" s="18" t="s">
        <v>40</v>
      </c>
      <c s="23" t="s">
        <v>78</v>
      </c>
      <c s="23" t="s">
        <v>158</v>
      </c>
      <c s="18" t="s">
        <v>159</v>
      </c>
      <c s="24" t="s">
        <v>160</v>
      </c>
      <c s="25" t="s">
        <v>161</v>
      </c>
      <c s="26">
        <v>144.685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45</v>
      </c>
      <c r="E51" s="29" t="s">
        <v>42</v>
      </c>
    </row>
    <row r="52" spans="1:5" ht="38.25">
      <c r="A52" s="30" t="s">
        <v>46</v>
      </c>
      <c r="E52" s="31" t="s">
        <v>162</v>
      </c>
    </row>
    <row r="53" spans="1:5" ht="255">
      <c r="A53" t="s">
        <v>47</v>
      </c>
      <c r="E53" s="29" t="s">
        <v>163</v>
      </c>
    </row>
    <row r="54" spans="1:16" ht="25.5">
      <c r="A54" s="18" t="s">
        <v>40</v>
      </c>
      <c s="23" t="s">
        <v>82</v>
      </c>
      <c s="23" t="s">
        <v>164</v>
      </c>
      <c s="18" t="s">
        <v>165</v>
      </c>
      <c s="24" t="s">
        <v>166</v>
      </c>
      <c s="25" t="s">
        <v>161</v>
      </c>
      <c s="26">
        <v>8.28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45</v>
      </c>
      <c r="E55" s="29" t="s">
        <v>42</v>
      </c>
    </row>
    <row r="56" spans="1:5" ht="25.5">
      <c r="A56" s="30" t="s">
        <v>46</v>
      </c>
      <c r="E56" s="31" t="s">
        <v>167</v>
      </c>
    </row>
    <row r="57" spans="1:5" ht="242.25">
      <c r="A57" t="s">
        <v>47</v>
      </c>
      <c r="E57" s="29" t="s">
        <v>168</v>
      </c>
    </row>
    <row r="58" spans="1:16" ht="25.5">
      <c r="A58" s="18" t="s">
        <v>40</v>
      </c>
      <c s="23" t="s">
        <v>87</v>
      </c>
      <c s="23" t="s">
        <v>169</v>
      </c>
      <c s="18" t="s">
        <v>170</v>
      </c>
      <c s="24" t="s">
        <v>171</v>
      </c>
      <c s="25" t="s">
        <v>161</v>
      </c>
      <c s="26">
        <v>0.24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45</v>
      </c>
      <c r="E59" s="29" t="s">
        <v>42</v>
      </c>
    </row>
    <row r="60" spans="1:5" ht="12.75">
      <c r="A60" s="30" t="s">
        <v>46</v>
      </c>
      <c r="E60" s="31" t="s">
        <v>172</v>
      </c>
    </row>
    <row r="61" spans="1:5" ht="229.5">
      <c r="A61" t="s">
        <v>47</v>
      </c>
      <c r="E61" s="29" t="s">
        <v>173</v>
      </c>
    </row>
    <row r="62" spans="1:18" ht="12.75" customHeight="1">
      <c r="A62" s="5" t="s">
        <v>37</v>
      </c>
      <c s="5"/>
      <c s="35" t="s">
        <v>23</v>
      </c>
      <c s="5"/>
      <c s="21" t="s">
        <v>174</v>
      </c>
      <c s="5"/>
      <c s="5"/>
      <c s="5"/>
      <c s="36">
        <f>0+Q62</f>
      </c>
      <c r="O62">
        <f>0+R62</f>
      </c>
      <c r="Q62">
        <f>0+I63+I67+I71+I75+I79+I83+I87+I91+I95+I99</f>
      </c>
      <c>
        <f>0+O63+O67+O71+O75+O79+O83+O87+O91+O95+O99</f>
      </c>
    </row>
    <row r="63" spans="1:16" ht="12.75">
      <c r="A63" s="18" t="s">
        <v>40</v>
      </c>
      <c s="23" t="s">
        <v>91</v>
      </c>
      <c s="23" t="s">
        <v>175</v>
      </c>
      <c s="18" t="s">
        <v>42</v>
      </c>
      <c s="24" t="s">
        <v>176</v>
      </c>
      <c s="25" t="s">
        <v>177</v>
      </c>
      <c s="26">
        <v>40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45</v>
      </c>
      <c r="E64" s="29" t="s">
        <v>42</v>
      </c>
    </row>
    <row r="65" spans="1:5" ht="25.5">
      <c r="A65" s="30" t="s">
        <v>46</v>
      </c>
      <c r="E65" s="31" t="s">
        <v>178</v>
      </c>
    </row>
    <row r="66" spans="1:5" ht="38.25">
      <c r="A66" t="s">
        <v>47</v>
      </c>
      <c r="E66" s="29" t="s">
        <v>179</v>
      </c>
    </row>
    <row r="67" spans="1:16" ht="12.75">
      <c r="A67" s="18" t="s">
        <v>40</v>
      </c>
      <c s="23" t="s">
        <v>95</v>
      </c>
      <c s="23" t="s">
        <v>180</v>
      </c>
      <c s="18" t="s">
        <v>42</v>
      </c>
      <c s="24" t="s">
        <v>181</v>
      </c>
      <c s="25" t="s">
        <v>177</v>
      </c>
      <c s="26">
        <v>504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45</v>
      </c>
      <c r="E68" s="29" t="s">
        <v>42</v>
      </c>
    </row>
    <row r="69" spans="1:5" ht="38.25">
      <c r="A69" s="30" t="s">
        <v>46</v>
      </c>
      <c r="E69" s="31" t="s">
        <v>182</v>
      </c>
    </row>
    <row r="70" spans="1:5" ht="12.75">
      <c r="A70" t="s">
        <v>47</v>
      </c>
      <c r="E70" s="29" t="s">
        <v>183</v>
      </c>
    </row>
    <row r="71" spans="1:16" ht="12.75">
      <c r="A71" s="18" t="s">
        <v>40</v>
      </c>
      <c s="23" t="s">
        <v>99</v>
      </c>
      <c s="23" t="s">
        <v>184</v>
      </c>
      <c s="18" t="s">
        <v>42</v>
      </c>
      <c s="24" t="s">
        <v>185</v>
      </c>
      <c s="25" t="s">
        <v>177</v>
      </c>
      <c s="26">
        <v>36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45</v>
      </c>
      <c r="E72" s="29" t="s">
        <v>42</v>
      </c>
    </row>
    <row r="73" spans="1:5" ht="25.5">
      <c r="A73" s="30" t="s">
        <v>46</v>
      </c>
      <c r="E73" s="31" t="s">
        <v>186</v>
      </c>
    </row>
    <row r="74" spans="1:5" ht="63.75">
      <c r="A74" t="s">
        <v>47</v>
      </c>
      <c r="E74" s="29" t="s">
        <v>187</v>
      </c>
    </row>
    <row r="75" spans="1:16" ht="12.75">
      <c r="A75" s="18" t="s">
        <v>40</v>
      </c>
      <c s="23" t="s">
        <v>103</v>
      </c>
      <c s="23" t="s">
        <v>188</v>
      </c>
      <c s="18" t="s">
        <v>42</v>
      </c>
      <c s="24" t="s">
        <v>189</v>
      </c>
      <c s="25" t="s">
        <v>190</v>
      </c>
      <c s="26">
        <v>870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45</v>
      </c>
      <c r="E76" s="29" t="s">
        <v>42</v>
      </c>
    </row>
    <row r="77" spans="1:5" ht="89.25">
      <c r="A77" s="30" t="s">
        <v>46</v>
      </c>
      <c r="E77" s="31" t="s">
        <v>191</v>
      </c>
    </row>
    <row r="78" spans="1:5" ht="38.25">
      <c r="A78" t="s">
        <v>47</v>
      </c>
      <c r="E78" s="29" t="s">
        <v>192</v>
      </c>
    </row>
    <row r="79" spans="1:16" ht="12.75">
      <c r="A79" s="18" t="s">
        <v>40</v>
      </c>
      <c s="23" t="s">
        <v>107</v>
      </c>
      <c s="23" t="s">
        <v>193</v>
      </c>
      <c s="18" t="s">
        <v>42</v>
      </c>
      <c s="24" t="s">
        <v>194</v>
      </c>
      <c s="25" t="s">
        <v>195</v>
      </c>
      <c s="26">
        <v>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45</v>
      </c>
      <c r="E80" s="29" t="s">
        <v>42</v>
      </c>
    </row>
    <row r="81" spans="1:5" ht="25.5">
      <c r="A81" s="30" t="s">
        <v>46</v>
      </c>
      <c r="E81" s="31" t="s">
        <v>196</v>
      </c>
    </row>
    <row r="82" spans="1:5" ht="38.25">
      <c r="A82" t="s">
        <v>47</v>
      </c>
      <c r="E82" s="29" t="s">
        <v>197</v>
      </c>
    </row>
    <row r="83" spans="1:16" ht="12.75">
      <c r="A83" s="18" t="s">
        <v>40</v>
      </c>
      <c s="23" t="s">
        <v>111</v>
      </c>
      <c s="23" t="s">
        <v>198</v>
      </c>
      <c s="18" t="s">
        <v>42</v>
      </c>
      <c s="24" t="s">
        <v>199</v>
      </c>
      <c s="25" t="s">
        <v>200</v>
      </c>
      <c s="26">
        <v>222.175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45</v>
      </c>
      <c r="E84" s="29" t="s">
        <v>42</v>
      </c>
    </row>
    <row r="85" spans="1:5" ht="89.25">
      <c r="A85" s="30" t="s">
        <v>46</v>
      </c>
      <c r="E85" s="31" t="s">
        <v>201</v>
      </c>
    </row>
    <row r="86" spans="1:5" ht="318.75">
      <c r="A86" t="s">
        <v>47</v>
      </c>
      <c r="E86" s="29" t="s">
        <v>202</v>
      </c>
    </row>
    <row r="87" spans="1:16" ht="12.75">
      <c r="A87" s="18" t="s">
        <v>40</v>
      </c>
      <c s="23" t="s">
        <v>115</v>
      </c>
      <c s="23" t="s">
        <v>203</v>
      </c>
      <c s="18" t="s">
        <v>42</v>
      </c>
      <c s="24" t="s">
        <v>204</v>
      </c>
      <c s="25" t="s">
        <v>200</v>
      </c>
      <c s="26">
        <v>77.49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45</v>
      </c>
      <c r="E88" s="29" t="s">
        <v>42</v>
      </c>
    </row>
    <row r="89" spans="1:5" ht="25.5">
      <c r="A89" s="30" t="s">
        <v>46</v>
      </c>
      <c r="E89" s="31" t="s">
        <v>205</v>
      </c>
    </row>
    <row r="90" spans="1:5" ht="229.5">
      <c r="A90" t="s">
        <v>47</v>
      </c>
      <c r="E90" s="29" t="s">
        <v>206</v>
      </c>
    </row>
    <row r="91" spans="1:16" ht="12.75">
      <c r="A91" s="18" t="s">
        <v>40</v>
      </c>
      <c s="23" t="s">
        <v>119</v>
      </c>
      <c s="23" t="s">
        <v>207</v>
      </c>
      <c s="18" t="s">
        <v>42</v>
      </c>
      <c s="24" t="s">
        <v>208</v>
      </c>
      <c s="25" t="s">
        <v>200</v>
      </c>
      <c s="26">
        <v>60.585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45</v>
      </c>
      <c r="E92" s="29" t="s">
        <v>42</v>
      </c>
    </row>
    <row r="93" spans="1:5" ht="102">
      <c r="A93" s="30" t="s">
        <v>46</v>
      </c>
      <c r="E93" s="31" t="s">
        <v>209</v>
      </c>
    </row>
    <row r="94" spans="1:5" ht="229.5">
      <c r="A94" t="s">
        <v>47</v>
      </c>
      <c r="E94" s="29" t="s">
        <v>210</v>
      </c>
    </row>
    <row r="95" spans="1:16" ht="12.75">
      <c r="A95" s="18" t="s">
        <v>40</v>
      </c>
      <c s="23" t="s">
        <v>211</v>
      </c>
      <c s="23" t="s">
        <v>212</v>
      </c>
      <c s="18" t="s">
        <v>42</v>
      </c>
      <c s="24" t="s">
        <v>213</v>
      </c>
      <c s="25" t="s">
        <v>200</v>
      </c>
      <c s="26">
        <v>140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45</v>
      </c>
      <c r="E96" s="29" t="s">
        <v>42</v>
      </c>
    </row>
    <row r="97" spans="1:5" ht="38.25">
      <c r="A97" s="30" t="s">
        <v>46</v>
      </c>
      <c r="E97" s="31" t="s">
        <v>214</v>
      </c>
    </row>
    <row r="98" spans="1:5" ht="267.75">
      <c r="A98" t="s">
        <v>47</v>
      </c>
      <c r="E98" s="29" t="s">
        <v>215</v>
      </c>
    </row>
    <row r="99" spans="1:16" ht="12.75">
      <c r="A99" s="18" t="s">
        <v>40</v>
      </c>
      <c s="23" t="s">
        <v>216</v>
      </c>
      <c s="23" t="s">
        <v>217</v>
      </c>
      <c s="18" t="s">
        <v>42</v>
      </c>
      <c s="24" t="s">
        <v>218</v>
      </c>
      <c s="25" t="s">
        <v>177</v>
      </c>
      <c s="26">
        <v>230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45</v>
      </c>
      <c r="E100" s="29" t="s">
        <v>42</v>
      </c>
    </row>
    <row r="101" spans="1:5" ht="25.5">
      <c r="A101" s="30" t="s">
        <v>46</v>
      </c>
      <c r="E101" s="31" t="s">
        <v>219</v>
      </c>
    </row>
    <row r="102" spans="1:5" ht="25.5">
      <c r="A102" t="s">
        <v>47</v>
      </c>
      <c r="E102" s="29" t="s">
        <v>220</v>
      </c>
    </row>
    <row r="103" spans="1:18" ht="12.75" customHeight="1">
      <c r="A103" s="5" t="s">
        <v>37</v>
      </c>
      <c s="5"/>
      <c s="35" t="s">
        <v>17</v>
      </c>
      <c s="5"/>
      <c s="21" t="s">
        <v>221</v>
      </c>
      <c s="5"/>
      <c s="5"/>
      <c s="5"/>
      <c s="36">
        <f>0+Q103</f>
      </c>
      <c r="O103">
        <f>0+R103</f>
      </c>
      <c r="Q103">
        <f>0+I104+I108+I112+I116+I120</f>
      </c>
      <c>
        <f>0+O104+O108+O112+O116+O120</f>
      </c>
    </row>
    <row r="104" spans="1:16" ht="12.75">
      <c r="A104" s="18" t="s">
        <v>40</v>
      </c>
      <c s="23" t="s">
        <v>222</v>
      </c>
      <c s="23" t="s">
        <v>223</v>
      </c>
      <c s="18" t="s">
        <v>42</v>
      </c>
      <c s="24" t="s">
        <v>224</v>
      </c>
      <c s="25" t="s">
        <v>195</v>
      </c>
      <c s="26">
        <v>132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45</v>
      </c>
      <c r="E105" s="29" t="s">
        <v>42</v>
      </c>
    </row>
    <row r="106" spans="1:5" ht="63.75">
      <c r="A106" s="30" t="s">
        <v>46</v>
      </c>
      <c r="E106" s="31" t="s">
        <v>225</v>
      </c>
    </row>
    <row r="107" spans="1:5" ht="51">
      <c r="A107" t="s">
        <v>47</v>
      </c>
      <c r="E107" s="29" t="s">
        <v>226</v>
      </c>
    </row>
    <row r="108" spans="1:16" ht="25.5">
      <c r="A108" s="18" t="s">
        <v>40</v>
      </c>
      <c s="23" t="s">
        <v>227</v>
      </c>
      <c s="23" t="s">
        <v>228</v>
      </c>
      <c s="18" t="s">
        <v>42</v>
      </c>
      <c s="24" t="s">
        <v>229</v>
      </c>
      <c s="25" t="s">
        <v>195</v>
      </c>
      <c s="26">
        <v>132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45</v>
      </c>
      <c r="E109" s="29" t="s">
        <v>42</v>
      </c>
    </row>
    <row r="110" spans="1:5" ht="51">
      <c r="A110" s="30" t="s">
        <v>46</v>
      </c>
      <c r="E110" s="31" t="s">
        <v>230</v>
      </c>
    </row>
    <row r="111" spans="1:5" ht="63.75">
      <c r="A111" t="s">
        <v>47</v>
      </c>
      <c r="E111" s="29" t="s">
        <v>231</v>
      </c>
    </row>
    <row r="112" spans="1:16" ht="12.75">
      <c r="A112" s="18" t="s">
        <v>40</v>
      </c>
      <c s="23" t="s">
        <v>232</v>
      </c>
      <c s="23" t="s">
        <v>233</v>
      </c>
      <c s="18" t="s">
        <v>42</v>
      </c>
      <c s="24" t="s">
        <v>234</v>
      </c>
      <c s="25" t="s">
        <v>200</v>
      </c>
      <c s="26">
        <v>0.89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45</v>
      </c>
      <c r="E113" s="29" t="s">
        <v>42</v>
      </c>
    </row>
    <row r="114" spans="1:5" ht="25.5">
      <c r="A114" s="30" t="s">
        <v>46</v>
      </c>
      <c r="E114" s="31" t="s">
        <v>235</v>
      </c>
    </row>
    <row r="115" spans="1:5" ht="369.75">
      <c r="A115" t="s">
        <v>47</v>
      </c>
      <c r="E115" s="29" t="s">
        <v>236</v>
      </c>
    </row>
    <row r="116" spans="1:16" ht="12.75">
      <c r="A116" s="18" t="s">
        <v>40</v>
      </c>
      <c s="23" t="s">
        <v>237</v>
      </c>
      <c s="23" t="s">
        <v>238</v>
      </c>
      <c s="18" t="s">
        <v>42</v>
      </c>
      <c s="24" t="s">
        <v>239</v>
      </c>
      <c s="25" t="s">
        <v>177</v>
      </c>
      <c s="26">
        <v>63.131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45</v>
      </c>
      <c r="E117" s="29" t="s">
        <v>42</v>
      </c>
    </row>
    <row r="118" spans="1:5" ht="89.25">
      <c r="A118" s="30" t="s">
        <v>46</v>
      </c>
      <c r="E118" s="31" t="s">
        <v>240</v>
      </c>
    </row>
    <row r="119" spans="1:5" ht="102">
      <c r="A119" t="s">
        <v>47</v>
      </c>
      <c r="E119" s="29" t="s">
        <v>241</v>
      </c>
    </row>
    <row r="120" spans="1:16" ht="12.75">
      <c r="A120" s="18" t="s">
        <v>40</v>
      </c>
      <c s="23" t="s">
        <v>242</v>
      </c>
      <c s="23" t="s">
        <v>243</v>
      </c>
      <c s="18" t="s">
        <v>42</v>
      </c>
      <c s="24" t="s">
        <v>244</v>
      </c>
      <c s="25" t="s">
        <v>177</v>
      </c>
      <c s="26">
        <v>84.6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45</v>
      </c>
      <c r="E121" s="29" t="s">
        <v>42</v>
      </c>
    </row>
    <row r="122" spans="1:5" ht="25.5">
      <c r="A122" s="30" t="s">
        <v>46</v>
      </c>
      <c r="E122" s="31" t="s">
        <v>245</v>
      </c>
    </row>
    <row r="123" spans="1:5" ht="102">
      <c r="A123" t="s">
        <v>47</v>
      </c>
      <c r="E123" s="29" t="s">
        <v>246</v>
      </c>
    </row>
    <row r="124" spans="1:18" ht="12.75" customHeight="1">
      <c r="A124" s="5" t="s">
        <v>37</v>
      </c>
      <c s="5"/>
      <c s="35" t="s">
        <v>16</v>
      </c>
      <c s="5"/>
      <c s="21" t="s">
        <v>247</v>
      </c>
      <c s="5"/>
      <c s="5"/>
      <c s="5"/>
      <c s="36">
        <f>0+Q124</f>
      </c>
      <c r="O124">
        <f>0+R124</f>
      </c>
      <c r="Q124">
        <f>0+I125+I129+I133+I137</f>
      </c>
      <c>
        <f>0+O125+O129+O133+O137</f>
      </c>
    </row>
    <row r="125" spans="1:16" ht="25.5">
      <c r="A125" s="18" t="s">
        <v>40</v>
      </c>
      <c s="23" t="s">
        <v>248</v>
      </c>
      <c s="23" t="s">
        <v>249</v>
      </c>
      <c s="18" t="s">
        <v>42</v>
      </c>
      <c s="24" t="s">
        <v>250</v>
      </c>
      <c s="25" t="s">
        <v>200</v>
      </c>
      <c s="26">
        <v>17.823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45</v>
      </c>
      <c r="E126" s="29" t="s">
        <v>42</v>
      </c>
    </row>
    <row r="127" spans="1:5" ht="25.5">
      <c r="A127" s="30" t="s">
        <v>46</v>
      </c>
      <c r="E127" s="31" t="s">
        <v>251</v>
      </c>
    </row>
    <row r="128" spans="1:5" ht="25.5">
      <c r="A128" t="s">
        <v>47</v>
      </c>
      <c r="E128" s="29" t="s">
        <v>252</v>
      </c>
    </row>
    <row r="129" spans="1:16" ht="12.75">
      <c r="A129" s="18" t="s">
        <v>40</v>
      </c>
      <c s="23" t="s">
        <v>253</v>
      </c>
      <c s="23" t="s">
        <v>254</v>
      </c>
      <c s="18" t="s">
        <v>42</v>
      </c>
      <c s="24" t="s">
        <v>255</v>
      </c>
      <c s="25" t="s">
        <v>200</v>
      </c>
      <c s="26">
        <v>27.308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45</v>
      </c>
      <c r="E130" s="29" t="s">
        <v>42</v>
      </c>
    </row>
    <row r="131" spans="1:5" ht="63.75">
      <c r="A131" s="30" t="s">
        <v>46</v>
      </c>
      <c r="E131" s="31" t="s">
        <v>256</v>
      </c>
    </row>
    <row r="132" spans="1:5" ht="369.75">
      <c r="A132" t="s">
        <v>47</v>
      </c>
      <c r="E132" s="29" t="s">
        <v>257</v>
      </c>
    </row>
    <row r="133" spans="1:16" ht="12.75">
      <c r="A133" s="18" t="s">
        <v>40</v>
      </c>
      <c s="23" t="s">
        <v>258</v>
      </c>
      <c s="23" t="s">
        <v>259</v>
      </c>
      <c s="18" t="s">
        <v>42</v>
      </c>
      <c s="24" t="s">
        <v>260</v>
      </c>
      <c s="25" t="s">
        <v>161</v>
      </c>
      <c s="26">
        <v>2.375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45</v>
      </c>
      <c r="E134" s="29" t="s">
        <v>42</v>
      </c>
    </row>
    <row r="135" spans="1:5" ht="25.5">
      <c r="A135" s="30" t="s">
        <v>46</v>
      </c>
      <c r="E135" s="31" t="s">
        <v>261</v>
      </c>
    </row>
    <row r="136" spans="1:5" ht="267.75">
      <c r="A136" t="s">
        <v>47</v>
      </c>
      <c r="E136" s="29" t="s">
        <v>262</v>
      </c>
    </row>
    <row r="137" spans="1:16" ht="12.75">
      <c r="A137" s="18" t="s">
        <v>40</v>
      </c>
      <c s="23" t="s">
        <v>263</v>
      </c>
      <c s="23" t="s">
        <v>264</v>
      </c>
      <c s="18" t="s">
        <v>42</v>
      </c>
      <c s="24" t="s">
        <v>265</v>
      </c>
      <c s="25" t="s">
        <v>266</v>
      </c>
      <c s="26">
        <v>4697.522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45</v>
      </c>
      <c r="E138" s="29" t="s">
        <v>42</v>
      </c>
    </row>
    <row r="139" spans="1:5" ht="102">
      <c r="A139" s="30" t="s">
        <v>46</v>
      </c>
      <c r="E139" s="31" t="s">
        <v>267</v>
      </c>
    </row>
    <row r="140" spans="1:5" ht="293.25">
      <c r="A140" t="s">
        <v>47</v>
      </c>
      <c r="E140" s="29" t="s">
        <v>268</v>
      </c>
    </row>
    <row r="141" spans="1:18" ht="12.75" customHeight="1">
      <c r="A141" s="5" t="s">
        <v>37</v>
      </c>
      <c s="5"/>
      <c s="35" t="s">
        <v>27</v>
      </c>
      <c s="5"/>
      <c s="21" t="s">
        <v>269</v>
      </c>
      <c s="5"/>
      <c s="5"/>
      <c s="5"/>
      <c s="36">
        <f>0+Q141</f>
      </c>
      <c r="O141">
        <f>0+R141</f>
      </c>
      <c r="Q141">
        <f>0+I142+I146+I150+I154+I158+I162+I166</f>
      </c>
      <c>
        <f>0+O142+O146+O150+O154+O158+O162+O166</f>
      </c>
    </row>
    <row r="142" spans="1:16" ht="12.75">
      <c r="A142" s="18" t="s">
        <v>40</v>
      </c>
      <c s="23" t="s">
        <v>270</v>
      </c>
      <c s="23" t="s">
        <v>271</v>
      </c>
      <c s="18" t="s">
        <v>42</v>
      </c>
      <c s="24" t="s">
        <v>272</v>
      </c>
      <c s="25" t="s">
        <v>161</v>
      </c>
      <c s="26">
        <v>18.097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45</v>
      </c>
      <c r="E143" s="29" t="s">
        <v>42</v>
      </c>
    </row>
    <row r="144" spans="1:5" ht="25.5">
      <c r="A144" s="30" t="s">
        <v>46</v>
      </c>
      <c r="E144" s="31" t="s">
        <v>273</v>
      </c>
    </row>
    <row r="145" spans="1:5" ht="293.25">
      <c r="A145" t="s">
        <v>47</v>
      </c>
      <c r="E145" s="29" t="s">
        <v>268</v>
      </c>
    </row>
    <row r="146" spans="1:16" ht="12.75">
      <c r="A146" s="18" t="s">
        <v>40</v>
      </c>
      <c s="23" t="s">
        <v>274</v>
      </c>
      <c s="23" t="s">
        <v>275</v>
      </c>
      <c s="18" t="s">
        <v>42</v>
      </c>
      <c s="24" t="s">
        <v>276</v>
      </c>
      <c s="25" t="s">
        <v>51</v>
      </c>
      <c s="26">
        <v>4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45</v>
      </c>
      <c r="E147" s="29" t="s">
        <v>42</v>
      </c>
    </row>
    <row r="148" spans="1:5" ht="25.5">
      <c r="A148" s="30" t="s">
        <v>46</v>
      </c>
      <c r="E148" s="31" t="s">
        <v>277</v>
      </c>
    </row>
    <row r="149" spans="1:5" ht="229.5">
      <c r="A149" t="s">
        <v>47</v>
      </c>
      <c r="E149" s="29" t="s">
        <v>278</v>
      </c>
    </row>
    <row r="150" spans="1:16" ht="12.75">
      <c r="A150" s="18" t="s">
        <v>40</v>
      </c>
      <c s="23" t="s">
        <v>279</v>
      </c>
      <c s="23" t="s">
        <v>280</v>
      </c>
      <c s="18" t="s">
        <v>42</v>
      </c>
      <c s="24" t="s">
        <v>281</v>
      </c>
      <c s="25" t="s">
        <v>51</v>
      </c>
      <c s="26">
        <v>8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45</v>
      </c>
      <c r="E151" s="29" t="s">
        <v>42</v>
      </c>
    </row>
    <row r="152" spans="1:5" ht="25.5">
      <c r="A152" s="30" t="s">
        <v>46</v>
      </c>
      <c r="E152" s="31" t="s">
        <v>282</v>
      </c>
    </row>
    <row r="153" spans="1:5" ht="229.5">
      <c r="A153" t="s">
        <v>47</v>
      </c>
      <c r="E153" s="29" t="s">
        <v>283</v>
      </c>
    </row>
    <row r="154" spans="1:16" ht="12.75">
      <c r="A154" s="18" t="s">
        <v>40</v>
      </c>
      <c s="23" t="s">
        <v>284</v>
      </c>
      <c s="23" t="s">
        <v>285</v>
      </c>
      <c s="18" t="s">
        <v>42</v>
      </c>
      <c s="24" t="s">
        <v>286</v>
      </c>
      <c s="25" t="s">
        <v>200</v>
      </c>
      <c s="26">
        <v>7.697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45</v>
      </c>
      <c r="E155" s="29" t="s">
        <v>42</v>
      </c>
    </row>
    <row r="156" spans="1:5" ht="38.25">
      <c r="A156" s="30" t="s">
        <v>46</v>
      </c>
      <c r="E156" s="31" t="s">
        <v>287</v>
      </c>
    </row>
    <row r="157" spans="1:5" ht="369.75">
      <c r="A157" t="s">
        <v>47</v>
      </c>
      <c r="E157" s="29" t="s">
        <v>257</v>
      </c>
    </row>
    <row r="158" spans="1:16" ht="12.75">
      <c r="A158" s="18" t="s">
        <v>40</v>
      </c>
      <c s="23" t="s">
        <v>288</v>
      </c>
      <c s="23" t="s">
        <v>289</v>
      </c>
      <c s="18" t="s">
        <v>42</v>
      </c>
      <c s="24" t="s">
        <v>290</v>
      </c>
      <c s="25" t="s">
        <v>200</v>
      </c>
      <c s="26">
        <v>36.609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45</v>
      </c>
      <c r="E159" s="29" t="s">
        <v>42</v>
      </c>
    </row>
    <row r="160" spans="1:5" ht="25.5">
      <c r="A160" s="30" t="s">
        <v>46</v>
      </c>
      <c r="E160" s="31" t="s">
        <v>291</v>
      </c>
    </row>
    <row r="161" spans="1:5" ht="38.25">
      <c r="A161" t="s">
        <v>47</v>
      </c>
      <c r="E161" s="29" t="s">
        <v>292</v>
      </c>
    </row>
    <row r="162" spans="1:16" ht="12.75">
      <c r="A162" s="18" t="s">
        <v>40</v>
      </c>
      <c s="23" t="s">
        <v>293</v>
      </c>
      <c s="23" t="s">
        <v>294</v>
      </c>
      <c s="18" t="s">
        <v>42</v>
      </c>
      <c s="24" t="s">
        <v>295</v>
      </c>
      <c s="25" t="s">
        <v>200</v>
      </c>
      <c s="26">
        <v>19.5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45</v>
      </c>
      <c r="E163" s="29" t="s">
        <v>42</v>
      </c>
    </row>
    <row r="164" spans="1:5" ht="25.5">
      <c r="A164" s="30" t="s">
        <v>46</v>
      </c>
      <c r="E164" s="31" t="s">
        <v>296</v>
      </c>
    </row>
    <row r="165" spans="1:5" ht="76.5">
      <c r="A165" t="s">
        <v>47</v>
      </c>
      <c r="E165" s="29" t="s">
        <v>297</v>
      </c>
    </row>
    <row r="166" spans="1:16" ht="12.75">
      <c r="A166" s="18" t="s">
        <v>40</v>
      </c>
      <c s="23" t="s">
        <v>298</v>
      </c>
      <c s="23" t="s">
        <v>299</v>
      </c>
      <c s="18" t="s">
        <v>42</v>
      </c>
      <c s="24" t="s">
        <v>300</v>
      </c>
      <c s="25" t="s">
        <v>200</v>
      </c>
      <c s="26">
        <v>26.022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45</v>
      </c>
      <c r="E167" s="29" t="s">
        <v>42</v>
      </c>
    </row>
    <row r="168" spans="1:5" ht="102">
      <c r="A168" s="30" t="s">
        <v>46</v>
      </c>
      <c r="E168" s="31" t="s">
        <v>301</v>
      </c>
    </row>
    <row r="169" spans="1:5" ht="369.75">
      <c r="A169" t="s">
        <v>47</v>
      </c>
      <c r="E169" s="29" t="s">
        <v>302</v>
      </c>
    </row>
    <row r="170" spans="1:18" ht="12.75" customHeight="1">
      <c r="A170" s="5" t="s">
        <v>37</v>
      </c>
      <c s="5"/>
      <c s="35" t="s">
        <v>303</v>
      </c>
      <c s="5"/>
      <c s="21" t="s">
        <v>304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8" t="s">
        <v>40</v>
      </c>
      <c s="23" t="s">
        <v>305</v>
      </c>
      <c s="23" t="s">
        <v>306</v>
      </c>
      <c s="18" t="s">
        <v>42</v>
      </c>
      <c s="24" t="s">
        <v>307</v>
      </c>
      <c s="25" t="s">
        <v>177</v>
      </c>
      <c s="26">
        <v>206.448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45</v>
      </c>
      <c r="E172" s="29" t="s">
        <v>42</v>
      </c>
    </row>
    <row r="173" spans="1:5" ht="25.5">
      <c r="A173" s="30" t="s">
        <v>46</v>
      </c>
      <c r="E173" s="31" t="s">
        <v>308</v>
      </c>
    </row>
    <row r="174" spans="1:5" ht="191.25">
      <c r="A174" t="s">
        <v>47</v>
      </c>
      <c r="E174" s="29" t="s">
        <v>309</v>
      </c>
    </row>
    <row r="175" spans="1:18" ht="12.75" customHeight="1">
      <c r="A175" s="5" t="s">
        <v>37</v>
      </c>
      <c s="5"/>
      <c s="35" t="s">
        <v>310</v>
      </c>
      <c s="5"/>
      <c s="21" t="s">
        <v>311</v>
      </c>
      <c s="5"/>
      <c s="5"/>
      <c s="5"/>
      <c s="36">
        <f>0+Q175</f>
      </c>
      <c r="O175">
        <f>0+R175</f>
      </c>
      <c r="Q175">
        <f>0+I176</f>
      </c>
      <c>
        <f>0+O176</f>
      </c>
    </row>
    <row r="176" spans="1:16" ht="12.75">
      <c r="A176" s="18" t="s">
        <v>40</v>
      </c>
      <c s="23" t="s">
        <v>312</v>
      </c>
      <c s="23" t="s">
        <v>313</v>
      </c>
      <c s="18" t="s">
        <v>42</v>
      </c>
      <c s="24" t="s">
        <v>314</v>
      </c>
      <c s="25" t="s">
        <v>266</v>
      </c>
      <c s="26">
        <v>871.86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45</v>
      </c>
      <c r="E177" s="29" t="s">
        <v>42</v>
      </c>
    </row>
    <row r="178" spans="1:5" ht="102">
      <c r="A178" s="30" t="s">
        <v>46</v>
      </c>
      <c r="E178" s="31" t="s">
        <v>315</v>
      </c>
    </row>
    <row r="179" spans="1:5" ht="12.75">
      <c r="A179" t="s">
        <v>47</v>
      </c>
      <c r="E179" s="29" t="s">
        <v>42</v>
      </c>
    </row>
    <row r="180" spans="1:18" ht="12.75" customHeight="1">
      <c r="A180" s="5" t="s">
        <v>37</v>
      </c>
      <c s="5"/>
      <c s="35" t="s">
        <v>68</v>
      </c>
      <c s="5"/>
      <c s="21" t="s">
        <v>316</v>
      </c>
      <c s="5"/>
      <c s="5"/>
      <c s="5"/>
      <c s="36">
        <f>0+Q180</f>
      </c>
      <c r="O180">
        <f>0+R180</f>
      </c>
      <c r="Q180">
        <f>0+I181</f>
      </c>
      <c>
        <f>0+O181</f>
      </c>
    </row>
    <row r="181" spans="1:16" ht="12.75">
      <c r="A181" s="18" t="s">
        <v>40</v>
      </c>
      <c s="23" t="s">
        <v>317</v>
      </c>
      <c s="23" t="s">
        <v>318</v>
      </c>
      <c s="18" t="s">
        <v>42</v>
      </c>
      <c s="24" t="s">
        <v>319</v>
      </c>
      <c s="25" t="s">
        <v>195</v>
      </c>
      <c s="26">
        <v>25.2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45</v>
      </c>
      <c r="E182" s="29" t="s">
        <v>42</v>
      </c>
    </row>
    <row r="183" spans="1:5" ht="25.5">
      <c r="A183" s="30" t="s">
        <v>46</v>
      </c>
      <c r="E183" s="31" t="s">
        <v>320</v>
      </c>
    </row>
    <row r="184" spans="1:5" ht="242.25">
      <c r="A184" t="s">
        <v>47</v>
      </c>
      <c r="E184" s="29" t="s">
        <v>321</v>
      </c>
    </row>
    <row r="185" spans="1:18" ht="12.75" customHeight="1">
      <c r="A185" s="5" t="s">
        <v>37</v>
      </c>
      <c s="5"/>
      <c s="35" t="s">
        <v>34</v>
      </c>
      <c s="5"/>
      <c s="21" t="s">
        <v>322</v>
      </c>
      <c s="5"/>
      <c s="5"/>
      <c s="5"/>
      <c s="36">
        <f>0+Q185</f>
      </c>
      <c r="O185">
        <f>0+R185</f>
      </c>
      <c r="Q185">
        <f>0+I186+I190+I194+I198+I202</f>
      </c>
      <c>
        <f>0+O186+O190+O194+O198+O202</f>
      </c>
    </row>
    <row r="186" spans="1:16" ht="12.75">
      <c r="A186" s="18" t="s">
        <v>40</v>
      </c>
      <c s="23" t="s">
        <v>323</v>
      </c>
      <c s="23" t="s">
        <v>324</v>
      </c>
      <c s="18" t="s">
        <v>42</v>
      </c>
      <c s="24" t="s">
        <v>325</v>
      </c>
      <c s="25" t="s">
        <v>51</v>
      </c>
      <c s="26">
        <v>6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45</v>
      </c>
      <c r="E187" s="29" t="s">
        <v>42</v>
      </c>
    </row>
    <row r="188" spans="1:5" ht="25.5">
      <c r="A188" s="30" t="s">
        <v>46</v>
      </c>
      <c r="E188" s="31" t="s">
        <v>326</v>
      </c>
    </row>
    <row r="189" spans="1:5" ht="38.25">
      <c r="A189" t="s">
        <v>47</v>
      </c>
      <c r="E189" s="29" t="s">
        <v>327</v>
      </c>
    </row>
    <row r="190" spans="1:16" ht="12.75">
      <c r="A190" s="18" t="s">
        <v>40</v>
      </c>
      <c s="23" t="s">
        <v>328</v>
      </c>
      <c s="23" t="s">
        <v>329</v>
      </c>
      <c s="18" t="s">
        <v>42</v>
      </c>
      <c s="24" t="s">
        <v>330</v>
      </c>
      <c s="25" t="s">
        <v>51</v>
      </c>
      <c s="26">
        <v>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45</v>
      </c>
      <c r="E191" s="29" t="s">
        <v>42</v>
      </c>
    </row>
    <row r="192" spans="1:5" ht="25.5">
      <c r="A192" s="30" t="s">
        <v>46</v>
      </c>
      <c r="E192" s="31" t="s">
        <v>331</v>
      </c>
    </row>
    <row r="193" spans="1:5" ht="25.5">
      <c r="A193" t="s">
        <v>47</v>
      </c>
      <c r="E193" s="29" t="s">
        <v>332</v>
      </c>
    </row>
    <row r="194" spans="1:16" ht="12.75">
      <c r="A194" s="18" t="s">
        <v>40</v>
      </c>
      <c s="23" t="s">
        <v>333</v>
      </c>
      <c s="23" t="s">
        <v>334</v>
      </c>
      <c s="18" t="s">
        <v>42</v>
      </c>
      <c s="24" t="s">
        <v>335</v>
      </c>
      <c s="25" t="s">
        <v>195</v>
      </c>
      <c s="26">
        <v>53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45</v>
      </c>
      <c r="E195" s="29" t="s">
        <v>42</v>
      </c>
    </row>
    <row r="196" spans="1:5" ht="89.25">
      <c r="A196" s="30" t="s">
        <v>46</v>
      </c>
      <c r="E196" s="31" t="s">
        <v>336</v>
      </c>
    </row>
    <row r="197" spans="1:5" ht="89.25">
      <c r="A197" t="s">
        <v>47</v>
      </c>
      <c r="E197" s="29" t="s">
        <v>337</v>
      </c>
    </row>
    <row r="198" spans="1:16" ht="12.75">
      <c r="A198" s="18" t="s">
        <v>40</v>
      </c>
      <c s="23" t="s">
        <v>338</v>
      </c>
      <c s="23" t="s">
        <v>339</v>
      </c>
      <c s="18" t="s">
        <v>42</v>
      </c>
      <c s="24" t="s">
        <v>340</v>
      </c>
      <c s="25" t="s">
        <v>51</v>
      </c>
      <c s="26">
        <v>2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45</v>
      </c>
      <c r="E199" s="29" t="s">
        <v>42</v>
      </c>
    </row>
    <row r="200" spans="1:5" ht="25.5">
      <c r="A200" s="30" t="s">
        <v>46</v>
      </c>
      <c r="E200" s="31" t="s">
        <v>341</v>
      </c>
    </row>
    <row r="201" spans="1:5" ht="12.75">
      <c r="A201" t="s">
        <v>47</v>
      </c>
      <c r="E201" s="29" t="s">
        <v>42</v>
      </c>
    </row>
    <row r="202" spans="1:16" ht="12.75">
      <c r="A202" s="18" t="s">
        <v>40</v>
      </c>
      <c s="23" t="s">
        <v>342</v>
      </c>
      <c s="23" t="s">
        <v>343</v>
      </c>
      <c s="18" t="s">
        <v>42</v>
      </c>
      <c s="24" t="s">
        <v>344</v>
      </c>
      <c s="25" t="s">
        <v>177</v>
      </c>
      <c s="26">
        <v>127.38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45</v>
      </c>
      <c r="E203" s="29" t="s">
        <v>42</v>
      </c>
    </row>
    <row r="204" spans="1:5" ht="25.5">
      <c r="A204" s="30" t="s">
        <v>46</v>
      </c>
      <c r="E204" s="31" t="s">
        <v>345</v>
      </c>
    </row>
    <row r="205" spans="1:5" ht="63.75">
      <c r="A205" t="s">
        <v>47</v>
      </c>
      <c r="E205" s="29" t="s">
        <v>346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0+O9+O14+O43+O56+O85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349</v>
      </c>
      <c s="32">
        <f>0+I9+I14+I43+I56+I85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347</v>
      </c>
      <c s="1"/>
      <c s="10" t="s">
        <v>348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349</v>
      </c>
      <c s="5"/>
      <c s="14" t="s">
        <v>350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351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40</v>
      </c>
      <c s="23" t="s">
        <v>23</v>
      </c>
      <c s="23" t="s">
        <v>158</v>
      </c>
      <c s="18" t="s">
        <v>159</v>
      </c>
      <c s="24" t="s">
        <v>160</v>
      </c>
      <c s="25" t="s">
        <v>161</v>
      </c>
      <c s="26">
        <v>4800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38.25">
      <c r="A12" s="30" t="s">
        <v>46</v>
      </c>
      <c r="E12" s="31" t="s">
        <v>352</v>
      </c>
    </row>
    <row r="13" spans="1:5" ht="255">
      <c r="A13" t="s">
        <v>47</v>
      </c>
      <c r="E13" s="29" t="s">
        <v>163</v>
      </c>
    </row>
    <row r="14" spans="1:18" ht="12.75" customHeight="1">
      <c r="A14" s="5" t="s">
        <v>37</v>
      </c>
      <c s="5"/>
      <c s="35" t="s">
        <v>23</v>
      </c>
      <c s="5"/>
      <c s="21" t="s">
        <v>174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40</v>
      </c>
      <c s="23" t="s">
        <v>17</v>
      </c>
      <c s="23" t="s">
        <v>175</v>
      </c>
      <c s="18" t="s">
        <v>42</v>
      </c>
      <c s="24" t="s">
        <v>176</v>
      </c>
      <c s="25" t="s">
        <v>177</v>
      </c>
      <c s="26">
        <v>2500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45</v>
      </c>
      <c r="E16" s="29" t="s">
        <v>42</v>
      </c>
    </row>
    <row r="17" spans="1:5" ht="25.5">
      <c r="A17" s="30" t="s">
        <v>46</v>
      </c>
      <c r="E17" s="31" t="s">
        <v>353</v>
      </c>
    </row>
    <row r="18" spans="1:5" ht="38.25">
      <c r="A18" t="s">
        <v>47</v>
      </c>
      <c r="E18" s="29" t="s">
        <v>179</v>
      </c>
    </row>
    <row r="19" spans="1:16" ht="12.75">
      <c r="A19" s="18" t="s">
        <v>40</v>
      </c>
      <c s="23" t="s">
        <v>16</v>
      </c>
      <c s="23" t="s">
        <v>354</v>
      </c>
      <c s="18" t="s">
        <v>42</v>
      </c>
      <c s="24" t="s">
        <v>355</v>
      </c>
      <c s="25" t="s">
        <v>51</v>
      </c>
      <c s="26">
        <v>30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45</v>
      </c>
      <c r="E20" s="29" t="s">
        <v>42</v>
      </c>
    </row>
    <row r="21" spans="1:5" ht="25.5">
      <c r="A21" s="30" t="s">
        <v>46</v>
      </c>
      <c r="E21" s="31" t="s">
        <v>356</v>
      </c>
    </row>
    <row r="22" spans="1:5" ht="165.75">
      <c r="A22" t="s">
        <v>47</v>
      </c>
      <c r="E22" s="29" t="s">
        <v>357</v>
      </c>
    </row>
    <row r="23" spans="1:16" ht="12.75">
      <c r="A23" s="18" t="s">
        <v>40</v>
      </c>
      <c s="23" t="s">
        <v>27</v>
      </c>
      <c s="23" t="s">
        <v>358</v>
      </c>
      <c s="18" t="s">
        <v>42</v>
      </c>
      <c s="24" t="s">
        <v>359</v>
      </c>
      <c s="25" t="s">
        <v>51</v>
      </c>
      <c s="26">
        <v>10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45</v>
      </c>
      <c r="E24" s="29" t="s">
        <v>42</v>
      </c>
    </row>
    <row r="25" spans="1:5" ht="25.5">
      <c r="A25" s="30" t="s">
        <v>46</v>
      </c>
      <c r="E25" s="31" t="s">
        <v>360</v>
      </c>
    </row>
    <row r="26" spans="1:5" ht="165.75">
      <c r="A26" t="s">
        <v>47</v>
      </c>
      <c r="E26" s="29" t="s">
        <v>357</v>
      </c>
    </row>
    <row r="27" spans="1:16" ht="12.75">
      <c r="A27" s="18" t="s">
        <v>40</v>
      </c>
      <c s="23" t="s">
        <v>29</v>
      </c>
      <c s="23" t="s">
        <v>361</v>
      </c>
      <c s="18" t="s">
        <v>42</v>
      </c>
      <c s="24" t="s">
        <v>362</v>
      </c>
      <c s="25" t="s">
        <v>200</v>
      </c>
      <c s="26">
        <v>2400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45</v>
      </c>
      <c r="E28" s="29" t="s">
        <v>42</v>
      </c>
    </row>
    <row r="29" spans="1:5" ht="51">
      <c r="A29" s="30" t="s">
        <v>46</v>
      </c>
      <c r="E29" s="31" t="s">
        <v>363</v>
      </c>
    </row>
    <row r="30" spans="1:5" ht="369.75">
      <c r="A30" t="s">
        <v>47</v>
      </c>
      <c r="E30" s="29" t="s">
        <v>364</v>
      </c>
    </row>
    <row r="31" spans="1:16" ht="12.75">
      <c r="A31" s="18" t="s">
        <v>40</v>
      </c>
      <c s="23" t="s">
        <v>31</v>
      </c>
      <c s="23" t="s">
        <v>365</v>
      </c>
      <c s="18" t="s">
        <v>42</v>
      </c>
      <c s="24" t="s">
        <v>366</v>
      </c>
      <c s="25" t="s">
        <v>200</v>
      </c>
      <c s="26">
        <v>525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45</v>
      </c>
      <c r="E32" s="29" t="s">
        <v>42</v>
      </c>
    </row>
    <row r="33" spans="1:5" ht="25.5">
      <c r="A33" s="30" t="s">
        <v>46</v>
      </c>
      <c r="E33" s="31" t="s">
        <v>367</v>
      </c>
    </row>
    <row r="34" spans="1:5" ht="267.75">
      <c r="A34" t="s">
        <v>47</v>
      </c>
      <c r="E34" s="29" t="s">
        <v>215</v>
      </c>
    </row>
    <row r="35" spans="1:16" ht="12.75">
      <c r="A35" s="18" t="s">
        <v>40</v>
      </c>
      <c s="23" t="s">
        <v>38</v>
      </c>
      <c s="23" t="s">
        <v>368</v>
      </c>
      <c s="18" t="s">
        <v>42</v>
      </c>
      <c s="24" t="s">
        <v>369</v>
      </c>
      <c s="25" t="s">
        <v>177</v>
      </c>
      <c s="26">
        <v>3915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45</v>
      </c>
      <c r="E36" s="29" t="s">
        <v>42</v>
      </c>
    </row>
    <row r="37" spans="1:5" ht="25.5">
      <c r="A37" s="30" t="s">
        <v>46</v>
      </c>
      <c r="E37" s="31" t="s">
        <v>370</v>
      </c>
    </row>
    <row r="38" spans="1:5" ht="25.5">
      <c r="A38" t="s">
        <v>47</v>
      </c>
      <c r="E38" s="29" t="s">
        <v>371</v>
      </c>
    </row>
    <row r="39" spans="1:16" ht="12.75">
      <c r="A39" s="18" t="s">
        <v>40</v>
      </c>
      <c s="23" t="s">
        <v>68</v>
      </c>
      <c s="23" t="s">
        <v>372</v>
      </c>
      <c s="18" t="s">
        <v>42</v>
      </c>
      <c s="24" t="s">
        <v>373</v>
      </c>
      <c s="25" t="s">
        <v>177</v>
      </c>
      <c s="26">
        <v>2054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45</v>
      </c>
      <c r="E40" s="29" t="s">
        <v>42</v>
      </c>
    </row>
    <row r="41" spans="1:5" ht="25.5">
      <c r="A41" s="30" t="s">
        <v>46</v>
      </c>
      <c r="E41" s="31" t="s">
        <v>374</v>
      </c>
    </row>
    <row r="42" spans="1:5" ht="25.5">
      <c r="A42" t="s">
        <v>47</v>
      </c>
      <c r="E42" s="29" t="s">
        <v>375</v>
      </c>
    </row>
    <row r="43" spans="1:18" ht="12.75" customHeight="1">
      <c r="A43" s="5" t="s">
        <v>37</v>
      </c>
      <c s="5"/>
      <c s="35" t="s">
        <v>17</v>
      </c>
      <c s="5"/>
      <c s="21" t="s">
        <v>221</v>
      </c>
      <c s="5"/>
      <c s="5"/>
      <c s="5"/>
      <c s="36">
        <f>0+Q43</f>
      </c>
      <c r="O43">
        <f>0+R43</f>
      </c>
      <c r="Q43">
        <f>0+I44+I48+I52</f>
      </c>
      <c>
        <f>0+O44+O48+O52</f>
      </c>
    </row>
    <row r="44" spans="1:16" ht="12.75">
      <c r="A44" s="18" t="s">
        <v>40</v>
      </c>
      <c s="23" t="s">
        <v>34</v>
      </c>
      <c s="23" t="s">
        <v>376</v>
      </c>
      <c s="18" t="s">
        <v>42</v>
      </c>
      <c s="24" t="s">
        <v>377</v>
      </c>
      <c s="25" t="s">
        <v>177</v>
      </c>
      <c s="26">
        <v>3915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45</v>
      </c>
      <c r="E45" s="29" t="s">
        <v>42</v>
      </c>
    </row>
    <row r="46" spans="1:5" ht="63.75">
      <c r="A46" s="30" t="s">
        <v>46</v>
      </c>
      <c r="E46" s="31" t="s">
        <v>378</v>
      </c>
    </row>
    <row r="47" spans="1:5" ht="38.25">
      <c r="A47" t="s">
        <v>47</v>
      </c>
      <c r="E47" s="29" t="s">
        <v>379</v>
      </c>
    </row>
    <row r="48" spans="1:16" ht="25.5">
      <c r="A48" s="18" t="s">
        <v>40</v>
      </c>
      <c s="23" t="s">
        <v>36</v>
      </c>
      <c s="23" t="s">
        <v>380</v>
      </c>
      <c s="18" t="s">
        <v>42</v>
      </c>
      <c s="24" t="s">
        <v>381</v>
      </c>
      <c s="25" t="s">
        <v>177</v>
      </c>
      <c s="26">
        <v>7830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45</v>
      </c>
      <c r="E49" s="29" t="s">
        <v>42</v>
      </c>
    </row>
    <row r="50" spans="1:5" ht="51">
      <c r="A50" s="30" t="s">
        <v>46</v>
      </c>
      <c r="E50" s="31" t="s">
        <v>382</v>
      </c>
    </row>
    <row r="51" spans="1:5" ht="38.25">
      <c r="A51" t="s">
        <v>47</v>
      </c>
      <c r="E51" s="29" t="s">
        <v>383</v>
      </c>
    </row>
    <row r="52" spans="1:16" ht="12.75">
      <c r="A52" s="18" t="s">
        <v>40</v>
      </c>
      <c s="23" t="s">
        <v>78</v>
      </c>
      <c s="23" t="s">
        <v>384</v>
      </c>
      <c s="18" t="s">
        <v>42</v>
      </c>
      <c s="24" t="s">
        <v>385</v>
      </c>
      <c s="25" t="s">
        <v>177</v>
      </c>
      <c s="26">
        <v>1382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45</v>
      </c>
      <c r="E53" s="29" t="s">
        <v>42</v>
      </c>
    </row>
    <row r="54" spans="1:5" ht="38.25">
      <c r="A54" s="30" t="s">
        <v>46</v>
      </c>
      <c r="E54" s="31" t="s">
        <v>386</v>
      </c>
    </row>
    <row r="55" spans="1:5" ht="102">
      <c r="A55" t="s">
        <v>47</v>
      </c>
      <c r="E55" s="29" t="s">
        <v>387</v>
      </c>
    </row>
    <row r="56" spans="1:18" ht="12.75" customHeight="1">
      <c r="A56" s="5" t="s">
        <v>37</v>
      </c>
      <c s="5"/>
      <c s="35" t="s">
        <v>29</v>
      </c>
      <c s="5"/>
      <c s="21" t="s">
        <v>388</v>
      </c>
      <c s="5"/>
      <c s="5"/>
      <c s="5"/>
      <c s="36">
        <f>0+Q56</f>
      </c>
      <c r="O56">
        <f>0+R56</f>
      </c>
      <c r="Q56">
        <f>0+I57+I61+I65+I69+I73+I77+I81</f>
      </c>
      <c>
        <f>0+O57+O61+O65+O69+O73+O77+O81</f>
      </c>
    </row>
    <row r="57" spans="1:16" ht="12.75">
      <c r="A57" s="18" t="s">
        <v>40</v>
      </c>
      <c s="23" t="s">
        <v>82</v>
      </c>
      <c s="23" t="s">
        <v>389</v>
      </c>
      <c s="18" t="s">
        <v>42</v>
      </c>
      <c s="24" t="s">
        <v>390</v>
      </c>
      <c s="25" t="s">
        <v>200</v>
      </c>
      <c s="26">
        <v>4.2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45</v>
      </c>
      <c r="E58" s="29" t="s">
        <v>42</v>
      </c>
    </row>
    <row r="59" spans="1:5" ht="25.5">
      <c r="A59" s="30" t="s">
        <v>46</v>
      </c>
      <c r="E59" s="31" t="s">
        <v>391</v>
      </c>
    </row>
    <row r="60" spans="1:5" ht="102">
      <c r="A60" t="s">
        <v>47</v>
      </c>
      <c r="E60" s="29" t="s">
        <v>392</v>
      </c>
    </row>
    <row r="61" spans="1:16" ht="12.75">
      <c r="A61" s="18" t="s">
        <v>40</v>
      </c>
      <c s="23" t="s">
        <v>87</v>
      </c>
      <c s="23" t="s">
        <v>393</v>
      </c>
      <c s="18" t="s">
        <v>42</v>
      </c>
      <c s="24" t="s">
        <v>394</v>
      </c>
      <c s="25" t="s">
        <v>177</v>
      </c>
      <c s="26">
        <v>3915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45</v>
      </c>
      <c r="E62" s="29" t="s">
        <v>42</v>
      </c>
    </row>
    <row r="63" spans="1:5" ht="25.5">
      <c r="A63" s="30" t="s">
        <v>46</v>
      </c>
      <c r="E63" s="31" t="s">
        <v>370</v>
      </c>
    </row>
    <row r="64" spans="1:5" ht="51">
      <c r="A64" t="s">
        <v>47</v>
      </c>
      <c r="E64" s="29" t="s">
        <v>395</v>
      </c>
    </row>
    <row r="65" spans="1:16" ht="12.75">
      <c r="A65" s="18" t="s">
        <v>40</v>
      </c>
      <c s="23" t="s">
        <v>91</v>
      </c>
      <c s="23" t="s">
        <v>396</v>
      </c>
      <c s="18" t="s">
        <v>42</v>
      </c>
      <c s="24" t="s">
        <v>397</v>
      </c>
      <c s="25" t="s">
        <v>177</v>
      </c>
      <c s="26">
        <v>1382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45</v>
      </c>
      <c r="E66" s="29" t="s">
        <v>42</v>
      </c>
    </row>
    <row r="67" spans="1:5" ht="38.25">
      <c r="A67" s="30" t="s">
        <v>46</v>
      </c>
      <c r="E67" s="31" t="s">
        <v>398</v>
      </c>
    </row>
    <row r="68" spans="1:5" ht="51">
      <c r="A68" t="s">
        <v>47</v>
      </c>
      <c r="E68" s="29" t="s">
        <v>399</v>
      </c>
    </row>
    <row r="69" spans="1:16" ht="12.75">
      <c r="A69" s="18" t="s">
        <v>40</v>
      </c>
      <c s="23" t="s">
        <v>95</v>
      </c>
      <c s="23" t="s">
        <v>400</v>
      </c>
      <c s="18" t="s">
        <v>42</v>
      </c>
      <c s="24" t="s">
        <v>401</v>
      </c>
      <c s="25" t="s">
        <v>177</v>
      </c>
      <c s="26">
        <v>3915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45</v>
      </c>
      <c r="E70" s="29" t="s">
        <v>42</v>
      </c>
    </row>
    <row r="71" spans="1:5" ht="25.5">
      <c r="A71" s="30" t="s">
        <v>46</v>
      </c>
      <c r="E71" s="31" t="s">
        <v>370</v>
      </c>
    </row>
    <row r="72" spans="1:5" ht="102">
      <c r="A72" t="s">
        <v>47</v>
      </c>
      <c r="E72" s="29" t="s">
        <v>402</v>
      </c>
    </row>
    <row r="73" spans="1:16" ht="12.75">
      <c r="A73" s="18" t="s">
        <v>40</v>
      </c>
      <c s="23" t="s">
        <v>99</v>
      </c>
      <c s="23" t="s">
        <v>403</v>
      </c>
      <c s="18" t="s">
        <v>42</v>
      </c>
      <c s="24" t="s">
        <v>404</v>
      </c>
      <c s="25" t="s">
        <v>177</v>
      </c>
      <c s="26">
        <v>3915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45</v>
      </c>
      <c r="E74" s="29" t="s">
        <v>42</v>
      </c>
    </row>
    <row r="75" spans="1:5" ht="25.5">
      <c r="A75" s="30" t="s">
        <v>46</v>
      </c>
      <c r="E75" s="31" t="s">
        <v>370</v>
      </c>
    </row>
    <row r="76" spans="1:5" ht="51">
      <c r="A76" t="s">
        <v>47</v>
      </c>
      <c r="E76" s="29" t="s">
        <v>405</v>
      </c>
    </row>
    <row r="77" spans="1:16" ht="12.75">
      <c r="A77" s="18" t="s">
        <v>40</v>
      </c>
      <c s="23" t="s">
        <v>103</v>
      </c>
      <c s="23" t="s">
        <v>406</v>
      </c>
      <c s="18" t="s">
        <v>42</v>
      </c>
      <c s="24" t="s">
        <v>407</v>
      </c>
      <c s="25" t="s">
        <v>200</v>
      </c>
      <c s="26">
        <v>276.4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45</v>
      </c>
      <c r="E78" s="29" t="s">
        <v>42</v>
      </c>
    </row>
    <row r="79" spans="1:5" ht="38.25">
      <c r="A79" s="30" t="s">
        <v>46</v>
      </c>
      <c r="E79" s="31" t="s">
        <v>408</v>
      </c>
    </row>
    <row r="80" spans="1:5" ht="153">
      <c r="A80" t="s">
        <v>47</v>
      </c>
      <c r="E80" s="29" t="s">
        <v>409</v>
      </c>
    </row>
    <row r="81" spans="1:16" ht="12.75">
      <c r="A81" s="18" t="s">
        <v>40</v>
      </c>
      <c s="23" t="s">
        <v>107</v>
      </c>
      <c s="23" t="s">
        <v>410</v>
      </c>
      <c s="18" t="s">
        <v>42</v>
      </c>
      <c s="24" t="s">
        <v>411</v>
      </c>
      <c s="25" t="s">
        <v>200</v>
      </c>
      <c s="26">
        <v>2.1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45</v>
      </c>
      <c r="E82" s="29" t="s">
        <v>42</v>
      </c>
    </row>
    <row r="83" spans="1:5" ht="25.5">
      <c r="A83" s="30" t="s">
        <v>46</v>
      </c>
      <c r="E83" s="31" t="s">
        <v>412</v>
      </c>
    </row>
    <row r="84" spans="1:5" ht="357">
      <c r="A84" t="s">
        <v>47</v>
      </c>
      <c r="E84" s="29" t="s">
        <v>413</v>
      </c>
    </row>
    <row r="85" spans="1:18" ht="12.75" customHeight="1">
      <c r="A85" s="5" t="s">
        <v>37</v>
      </c>
      <c s="5"/>
      <c s="35" t="s">
        <v>34</v>
      </c>
      <c s="5"/>
      <c s="21" t="s">
        <v>322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8" t="s">
        <v>40</v>
      </c>
      <c s="23" t="s">
        <v>111</v>
      </c>
      <c s="23" t="s">
        <v>414</v>
      </c>
      <c s="18" t="s">
        <v>42</v>
      </c>
      <c s="24" t="s">
        <v>415</v>
      </c>
      <c s="25" t="s">
        <v>51</v>
      </c>
      <c s="26">
        <v>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45</v>
      </c>
      <c r="E87" s="29" t="s">
        <v>42</v>
      </c>
    </row>
    <row r="88" spans="1:5" ht="25.5">
      <c r="A88" s="30" t="s">
        <v>46</v>
      </c>
      <c r="E88" s="31" t="s">
        <v>416</v>
      </c>
    </row>
    <row r="89" spans="1:5" ht="51">
      <c r="A89" t="s">
        <v>47</v>
      </c>
      <c r="E89" s="29" t="s">
        <v>417</v>
      </c>
    </row>
    <row r="90" spans="1:16" ht="12.75">
      <c r="A90" s="18" t="s">
        <v>40</v>
      </c>
      <c s="23" t="s">
        <v>115</v>
      </c>
      <c s="23" t="s">
        <v>418</v>
      </c>
      <c s="18" t="s">
        <v>42</v>
      </c>
      <c s="24" t="s">
        <v>419</v>
      </c>
      <c s="25" t="s">
        <v>51</v>
      </c>
      <c s="26">
        <v>4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45</v>
      </c>
      <c r="E91" s="29" t="s">
        <v>42</v>
      </c>
    </row>
    <row r="92" spans="1:5" ht="63.75">
      <c r="A92" s="30" t="s">
        <v>46</v>
      </c>
      <c r="E92" s="31" t="s">
        <v>420</v>
      </c>
    </row>
    <row r="93" spans="1:5" ht="25.5">
      <c r="A93" t="s">
        <v>47</v>
      </c>
      <c r="E93" s="29" t="s">
        <v>421</v>
      </c>
    </row>
    <row r="94" spans="1:16" ht="12.75">
      <c r="A94" s="18" t="s">
        <v>40</v>
      </c>
      <c s="23" t="s">
        <v>119</v>
      </c>
      <c s="23" t="s">
        <v>422</v>
      </c>
      <c s="18" t="s">
        <v>42</v>
      </c>
      <c s="24" t="s">
        <v>423</v>
      </c>
      <c s="25" t="s">
        <v>195</v>
      </c>
      <c s="26">
        <v>10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45</v>
      </c>
      <c r="E95" s="29" t="s">
        <v>42</v>
      </c>
    </row>
    <row r="96" spans="1:5" ht="51">
      <c r="A96" s="30" t="s">
        <v>46</v>
      </c>
      <c r="E96" s="31" t="s">
        <v>424</v>
      </c>
    </row>
    <row r="97" spans="1:5" ht="63.75">
      <c r="A97" t="s">
        <v>47</v>
      </c>
      <c r="E97" s="29" t="s">
        <v>425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426</v>
      </c>
      <c s="32">
        <f>0+I9+I14+I27+I36+I45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347</v>
      </c>
      <c s="1"/>
      <c s="10" t="s">
        <v>348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426</v>
      </c>
      <c s="5"/>
      <c s="14" t="s">
        <v>427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351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40</v>
      </c>
      <c s="23" t="s">
        <v>23</v>
      </c>
      <c s="23" t="s">
        <v>158</v>
      </c>
      <c s="18" t="s">
        <v>159</v>
      </c>
      <c s="24" t="s">
        <v>160</v>
      </c>
      <c s="25" t="s">
        <v>161</v>
      </c>
      <c s="26">
        <v>680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38.25">
      <c r="A12" s="30" t="s">
        <v>46</v>
      </c>
      <c r="E12" s="31" t="s">
        <v>428</v>
      </c>
    </row>
    <row r="13" spans="1:5" ht="255">
      <c r="A13" t="s">
        <v>47</v>
      </c>
      <c r="E13" s="29" t="s">
        <v>163</v>
      </c>
    </row>
    <row r="14" spans="1:18" ht="12.75" customHeight="1">
      <c r="A14" s="5" t="s">
        <v>37</v>
      </c>
      <c s="5"/>
      <c s="35" t="s">
        <v>23</v>
      </c>
      <c s="5"/>
      <c s="21" t="s">
        <v>174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40</v>
      </c>
      <c s="23" t="s">
        <v>17</v>
      </c>
      <c s="23" t="s">
        <v>361</v>
      </c>
      <c s="18" t="s">
        <v>42</v>
      </c>
      <c s="24" t="s">
        <v>362</v>
      </c>
      <c s="25" t="s">
        <v>200</v>
      </c>
      <c s="26">
        <v>340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45</v>
      </c>
      <c r="E16" s="29" t="s">
        <v>42</v>
      </c>
    </row>
    <row r="17" spans="1:5" ht="63.75">
      <c r="A17" s="30" t="s">
        <v>46</v>
      </c>
      <c r="E17" s="31" t="s">
        <v>429</v>
      </c>
    </row>
    <row r="18" spans="1:5" ht="369.75">
      <c r="A18" t="s">
        <v>47</v>
      </c>
      <c r="E18" s="29" t="s">
        <v>364</v>
      </c>
    </row>
    <row r="19" spans="1:16" ht="12.75">
      <c r="A19" s="18" t="s">
        <v>40</v>
      </c>
      <c s="23" t="s">
        <v>16</v>
      </c>
      <c s="23" t="s">
        <v>368</v>
      </c>
      <c s="18" t="s">
        <v>42</v>
      </c>
      <c s="24" t="s">
        <v>369</v>
      </c>
      <c s="25" t="s">
        <v>177</v>
      </c>
      <c s="26">
        <v>240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45</v>
      </c>
      <c r="E20" s="29" t="s">
        <v>42</v>
      </c>
    </row>
    <row r="21" spans="1:5" ht="25.5">
      <c r="A21" s="30" t="s">
        <v>46</v>
      </c>
      <c r="E21" s="31" t="s">
        <v>430</v>
      </c>
    </row>
    <row r="22" spans="1:5" ht="25.5">
      <c r="A22" t="s">
        <v>47</v>
      </c>
      <c r="E22" s="29" t="s">
        <v>371</v>
      </c>
    </row>
    <row r="23" spans="1:16" ht="12.75">
      <c r="A23" s="18" t="s">
        <v>40</v>
      </c>
      <c s="23" t="s">
        <v>27</v>
      </c>
      <c s="23" t="s">
        <v>372</v>
      </c>
      <c s="18" t="s">
        <v>42</v>
      </c>
      <c s="24" t="s">
        <v>373</v>
      </c>
      <c s="25" t="s">
        <v>177</v>
      </c>
      <c s="26">
        <v>240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45</v>
      </c>
      <c r="E24" s="29" t="s">
        <v>42</v>
      </c>
    </row>
    <row r="25" spans="1:5" ht="25.5">
      <c r="A25" s="30" t="s">
        <v>46</v>
      </c>
      <c r="E25" s="31" t="s">
        <v>431</v>
      </c>
    </row>
    <row r="26" spans="1:5" ht="25.5">
      <c r="A26" t="s">
        <v>47</v>
      </c>
      <c r="E26" s="29" t="s">
        <v>375</v>
      </c>
    </row>
    <row r="27" spans="1:18" ht="12.75" customHeight="1">
      <c r="A27" s="5" t="s">
        <v>37</v>
      </c>
      <c s="5"/>
      <c s="35" t="s">
        <v>17</v>
      </c>
      <c s="5"/>
      <c s="21" t="s">
        <v>221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40</v>
      </c>
      <c s="23" t="s">
        <v>29</v>
      </c>
      <c s="23" t="s">
        <v>376</v>
      </c>
      <c s="18" t="s">
        <v>42</v>
      </c>
      <c s="24" t="s">
        <v>377</v>
      </c>
      <c s="25" t="s">
        <v>177</v>
      </c>
      <c s="26">
        <v>240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45</v>
      </c>
      <c r="E29" s="29" t="s">
        <v>42</v>
      </c>
    </row>
    <row r="30" spans="1:5" ht="51">
      <c r="A30" s="30" t="s">
        <v>46</v>
      </c>
      <c r="E30" s="31" t="s">
        <v>432</v>
      </c>
    </row>
    <row r="31" spans="1:5" ht="38.25">
      <c r="A31" t="s">
        <v>47</v>
      </c>
      <c r="E31" s="29" t="s">
        <v>379</v>
      </c>
    </row>
    <row r="32" spans="1:16" ht="25.5">
      <c r="A32" s="18" t="s">
        <v>40</v>
      </c>
      <c s="23" t="s">
        <v>31</v>
      </c>
      <c s="23" t="s">
        <v>380</v>
      </c>
      <c s="18" t="s">
        <v>42</v>
      </c>
      <c s="24" t="s">
        <v>381</v>
      </c>
      <c s="25" t="s">
        <v>177</v>
      </c>
      <c s="26">
        <v>480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45</v>
      </c>
      <c r="E33" s="29" t="s">
        <v>42</v>
      </c>
    </row>
    <row r="34" spans="1:5" ht="51">
      <c r="A34" s="30" t="s">
        <v>46</v>
      </c>
      <c r="E34" s="31" t="s">
        <v>433</v>
      </c>
    </row>
    <row r="35" spans="1:5" ht="38.25">
      <c r="A35" t="s">
        <v>47</v>
      </c>
      <c r="E35" s="29" t="s">
        <v>383</v>
      </c>
    </row>
    <row r="36" spans="1:18" ht="12.75" customHeight="1">
      <c r="A36" s="5" t="s">
        <v>37</v>
      </c>
      <c s="5"/>
      <c s="35" t="s">
        <v>29</v>
      </c>
      <c s="5"/>
      <c s="21" t="s">
        <v>388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12.75">
      <c r="A37" s="18" t="s">
        <v>40</v>
      </c>
      <c s="23" t="s">
        <v>38</v>
      </c>
      <c s="23" t="s">
        <v>434</v>
      </c>
      <c s="18" t="s">
        <v>42</v>
      </c>
      <c s="24" t="s">
        <v>435</v>
      </c>
      <c s="25" t="s">
        <v>177</v>
      </c>
      <c s="26">
        <v>240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45</v>
      </c>
      <c r="E38" s="29" t="s">
        <v>42</v>
      </c>
    </row>
    <row r="39" spans="1:5" ht="25.5">
      <c r="A39" s="30" t="s">
        <v>46</v>
      </c>
      <c r="E39" s="31" t="s">
        <v>436</v>
      </c>
    </row>
    <row r="40" spans="1:5" ht="51">
      <c r="A40" t="s">
        <v>47</v>
      </c>
      <c r="E40" s="29" t="s">
        <v>395</v>
      </c>
    </row>
    <row r="41" spans="1:16" ht="12.75">
      <c r="A41" s="18" t="s">
        <v>40</v>
      </c>
      <c s="23" t="s">
        <v>68</v>
      </c>
      <c s="23" t="s">
        <v>437</v>
      </c>
      <c s="18" t="s">
        <v>42</v>
      </c>
      <c s="24" t="s">
        <v>438</v>
      </c>
      <c s="25" t="s">
        <v>177</v>
      </c>
      <c s="26">
        <v>240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45</v>
      </c>
      <c r="E42" s="29" t="s">
        <v>42</v>
      </c>
    </row>
    <row r="43" spans="1:5" ht="25.5">
      <c r="A43" s="30" t="s">
        <v>46</v>
      </c>
      <c r="E43" s="31" t="s">
        <v>439</v>
      </c>
    </row>
    <row r="44" spans="1:5" ht="51">
      <c r="A44" t="s">
        <v>47</v>
      </c>
      <c r="E44" s="29" t="s">
        <v>440</v>
      </c>
    </row>
    <row r="45" spans="1:18" ht="12.75" customHeight="1">
      <c r="A45" s="5" t="s">
        <v>37</v>
      </c>
      <c s="5"/>
      <c s="35" t="s">
        <v>68</v>
      </c>
      <c s="5"/>
      <c s="21" t="s">
        <v>441</v>
      </c>
      <c s="5"/>
      <c s="5"/>
      <c s="5"/>
      <c s="36">
        <f>0+Q45</f>
      </c>
      <c r="O45">
        <f>0+R45</f>
      </c>
      <c r="Q45">
        <f>0+I46+I50</f>
      </c>
      <c>
        <f>0+O46+O50</f>
      </c>
    </row>
    <row r="46" spans="1:16" ht="12.75">
      <c r="A46" s="18" t="s">
        <v>40</v>
      </c>
      <c s="23" t="s">
        <v>34</v>
      </c>
      <c s="23" t="s">
        <v>442</v>
      </c>
      <c s="18" t="s">
        <v>42</v>
      </c>
      <c s="24" t="s">
        <v>443</v>
      </c>
      <c s="25" t="s">
        <v>195</v>
      </c>
      <c s="26">
        <v>10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45</v>
      </c>
      <c r="E47" s="29" t="s">
        <v>42</v>
      </c>
    </row>
    <row r="48" spans="1:5" ht="25.5">
      <c r="A48" s="30" t="s">
        <v>46</v>
      </c>
      <c r="E48" s="31" t="s">
        <v>444</v>
      </c>
    </row>
    <row r="49" spans="1:5" ht="255">
      <c r="A49" t="s">
        <v>47</v>
      </c>
      <c r="E49" s="29" t="s">
        <v>445</v>
      </c>
    </row>
    <row r="50" spans="1:16" ht="12.75">
      <c r="A50" s="18" t="s">
        <v>40</v>
      </c>
      <c s="23" t="s">
        <v>36</v>
      </c>
      <c s="23" t="s">
        <v>446</v>
      </c>
      <c s="18" t="s">
        <v>42</v>
      </c>
      <c s="24" t="s">
        <v>447</v>
      </c>
      <c s="25" t="s">
        <v>51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45</v>
      </c>
      <c r="E51" s="29" t="s">
        <v>42</v>
      </c>
    </row>
    <row r="52" spans="1:5" ht="25.5">
      <c r="A52" s="30" t="s">
        <v>46</v>
      </c>
      <c r="E52" s="31" t="s">
        <v>448</v>
      </c>
    </row>
    <row r="53" spans="1:5" ht="76.5">
      <c r="A53" t="s">
        <v>47</v>
      </c>
      <c r="E53" s="29" t="s">
        <v>449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450</v>
      </c>
      <c s="32">
        <f>0+I9+I26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347</v>
      </c>
      <c s="1"/>
      <c s="10" t="s">
        <v>348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450</v>
      </c>
      <c s="5"/>
      <c s="14" t="s">
        <v>451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29</v>
      </c>
      <c s="19"/>
      <c s="21" t="s">
        <v>388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40</v>
      </c>
      <c s="23" t="s">
        <v>23</v>
      </c>
      <c s="23" t="s">
        <v>452</v>
      </c>
      <c s="18" t="s">
        <v>42</v>
      </c>
      <c s="24" t="s">
        <v>453</v>
      </c>
      <c s="25" t="s">
        <v>195</v>
      </c>
      <c s="26">
        <v>20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42</v>
      </c>
    </row>
    <row r="12" spans="1:5" ht="38.25">
      <c r="A12" s="30" t="s">
        <v>46</v>
      </c>
      <c r="E12" s="31" t="s">
        <v>454</v>
      </c>
    </row>
    <row r="13" spans="1:5" ht="306">
      <c r="A13" t="s">
        <v>47</v>
      </c>
      <c r="E13" s="29" t="s">
        <v>455</v>
      </c>
    </row>
    <row r="14" spans="1:16" ht="12.75">
      <c r="A14" s="18" t="s">
        <v>40</v>
      </c>
      <c s="23" t="s">
        <v>17</v>
      </c>
      <c s="23" t="s">
        <v>456</v>
      </c>
      <c s="18" t="s">
        <v>42</v>
      </c>
      <c s="24" t="s">
        <v>457</v>
      </c>
      <c s="25" t="s">
        <v>51</v>
      </c>
      <c s="26">
        <v>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42</v>
      </c>
    </row>
    <row r="16" spans="1:5" ht="25.5">
      <c r="A16" s="30" t="s">
        <v>46</v>
      </c>
      <c r="E16" s="31" t="s">
        <v>458</v>
      </c>
    </row>
    <row r="17" spans="1:5" ht="255">
      <c r="A17" t="s">
        <v>47</v>
      </c>
      <c r="E17" s="29" t="s">
        <v>459</v>
      </c>
    </row>
    <row r="18" spans="1:16" ht="25.5">
      <c r="A18" s="18" t="s">
        <v>40</v>
      </c>
      <c s="23" t="s">
        <v>16</v>
      </c>
      <c s="23" t="s">
        <v>460</v>
      </c>
      <c s="18" t="s">
        <v>42</v>
      </c>
      <c s="24" t="s">
        <v>461</v>
      </c>
      <c s="25" t="s">
        <v>195</v>
      </c>
      <c s="26">
        <v>20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45</v>
      </c>
      <c r="E19" s="29" t="s">
        <v>42</v>
      </c>
    </row>
    <row r="20" spans="1:5" ht="25.5">
      <c r="A20" s="30" t="s">
        <v>46</v>
      </c>
      <c r="E20" s="31" t="s">
        <v>462</v>
      </c>
    </row>
    <row r="21" spans="1:5" ht="178.5">
      <c r="A21" t="s">
        <v>47</v>
      </c>
      <c r="E21" s="29" t="s">
        <v>463</v>
      </c>
    </row>
    <row r="22" spans="1:16" ht="12.75">
      <c r="A22" s="18" t="s">
        <v>40</v>
      </c>
      <c s="23" t="s">
        <v>27</v>
      </c>
      <c s="23" t="s">
        <v>464</v>
      </c>
      <c s="18" t="s">
        <v>42</v>
      </c>
      <c s="24" t="s">
        <v>465</v>
      </c>
      <c s="25" t="s">
        <v>51</v>
      </c>
      <c s="26">
        <v>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45</v>
      </c>
      <c r="E23" s="29" t="s">
        <v>42</v>
      </c>
    </row>
    <row r="24" spans="1:5" ht="25.5">
      <c r="A24" s="30" t="s">
        <v>46</v>
      </c>
      <c r="E24" s="31" t="s">
        <v>466</v>
      </c>
    </row>
    <row r="25" spans="1:5" ht="102">
      <c r="A25" t="s">
        <v>47</v>
      </c>
      <c r="E25" s="29" t="s">
        <v>467</v>
      </c>
    </row>
    <row r="26" spans="1:18" ht="12.75" customHeight="1">
      <c r="A26" s="5" t="s">
        <v>37</v>
      </c>
      <c s="5"/>
      <c s="35" t="s">
        <v>34</v>
      </c>
      <c s="5"/>
      <c s="21" t="s">
        <v>322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8" t="s">
        <v>40</v>
      </c>
      <c s="23" t="s">
        <v>29</v>
      </c>
      <c s="23" t="s">
        <v>468</v>
      </c>
      <c s="18" t="s">
        <v>42</v>
      </c>
      <c s="24" t="s">
        <v>469</v>
      </c>
      <c s="25" t="s">
        <v>195</v>
      </c>
      <c s="26">
        <v>20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45</v>
      </c>
      <c r="E28" s="29" t="s">
        <v>42</v>
      </c>
    </row>
    <row r="29" spans="1:5" ht="25.5">
      <c r="A29" s="30" t="s">
        <v>46</v>
      </c>
      <c r="E29" s="31" t="s">
        <v>470</v>
      </c>
    </row>
    <row r="30" spans="1:5" ht="204">
      <c r="A30" t="s">
        <v>47</v>
      </c>
      <c r="E30" s="29" t="s">
        <v>471</v>
      </c>
    </row>
    <row r="31" spans="1:16" ht="12.75">
      <c r="A31" s="18" t="s">
        <v>40</v>
      </c>
      <c s="23" t="s">
        <v>31</v>
      </c>
      <c s="23" t="s">
        <v>472</v>
      </c>
      <c s="18" t="s">
        <v>42</v>
      </c>
      <c s="24" t="s">
        <v>473</v>
      </c>
      <c s="25" t="s">
        <v>177</v>
      </c>
      <c s="26">
        <v>45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45</v>
      </c>
      <c r="E32" s="29" t="s">
        <v>42</v>
      </c>
    </row>
    <row r="33" spans="1:5" ht="38.25">
      <c r="A33" s="30" t="s">
        <v>46</v>
      </c>
      <c r="E33" s="31" t="s">
        <v>474</v>
      </c>
    </row>
    <row r="34" spans="1:5" ht="178.5">
      <c r="A34" t="s">
        <v>47</v>
      </c>
      <c r="E34" s="29" t="s">
        <v>475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478</v>
      </c>
      <c s="32">
        <f>0+I9+I22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476</v>
      </c>
      <c s="1"/>
      <c s="10" t="s">
        <v>477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478</v>
      </c>
      <c s="5"/>
      <c s="14" t="s">
        <v>477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479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40</v>
      </c>
      <c s="23" t="s">
        <v>17</v>
      </c>
      <c s="23" t="s">
        <v>480</v>
      </c>
      <c s="18" t="s">
        <v>42</v>
      </c>
      <c s="24" t="s">
        <v>481</v>
      </c>
      <c s="25" t="s">
        <v>130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45</v>
      </c>
      <c r="E11" s="29" t="s">
        <v>482</v>
      </c>
    </row>
    <row r="12" spans="1:5" ht="12.75">
      <c r="A12" s="30" t="s">
        <v>46</v>
      </c>
      <c r="E12" s="31" t="s">
        <v>483</v>
      </c>
    </row>
    <row r="13" spans="1:5" ht="140.25">
      <c r="A13" t="s">
        <v>47</v>
      </c>
      <c r="E13" s="29" t="s">
        <v>484</v>
      </c>
    </row>
    <row r="14" spans="1:16" ht="12.75">
      <c r="A14" s="18" t="s">
        <v>40</v>
      </c>
      <c s="23" t="s">
        <v>16</v>
      </c>
      <c s="23" t="s">
        <v>485</v>
      </c>
      <c s="18" t="s">
        <v>42</v>
      </c>
      <c s="24" t="s">
        <v>486</v>
      </c>
      <c s="25" t="s">
        <v>130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45</v>
      </c>
      <c r="E15" s="29" t="s">
        <v>482</v>
      </c>
    </row>
    <row r="16" spans="1:5" ht="12.75">
      <c r="A16" s="30" t="s">
        <v>46</v>
      </c>
      <c r="E16" s="31" t="s">
        <v>483</v>
      </c>
    </row>
    <row r="17" spans="1:5" ht="89.25">
      <c r="A17" t="s">
        <v>47</v>
      </c>
      <c r="E17" s="29" t="s">
        <v>487</v>
      </c>
    </row>
    <row r="18" spans="1:16" ht="12.75">
      <c r="A18" s="18" t="s">
        <v>40</v>
      </c>
      <c s="23" t="s">
        <v>27</v>
      </c>
      <c s="23" t="s">
        <v>488</v>
      </c>
      <c s="18" t="s">
        <v>42</v>
      </c>
      <c s="24" t="s">
        <v>489</v>
      </c>
      <c s="25" t="s">
        <v>130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45</v>
      </c>
      <c r="E19" s="29" t="s">
        <v>482</v>
      </c>
    </row>
    <row r="20" spans="1:5" ht="12.75">
      <c r="A20" s="30" t="s">
        <v>46</v>
      </c>
      <c r="E20" s="31" t="s">
        <v>483</v>
      </c>
    </row>
    <row r="21" spans="1:5" ht="51">
      <c r="A21" t="s">
        <v>47</v>
      </c>
      <c r="E21" s="29" t="s">
        <v>490</v>
      </c>
    </row>
    <row r="22" spans="1:18" ht="12.75" customHeight="1">
      <c r="A22" s="5" t="s">
        <v>37</v>
      </c>
      <c s="5"/>
      <c s="35" t="s">
        <v>17</v>
      </c>
      <c s="5"/>
      <c s="21" t="s">
        <v>491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12.75">
      <c r="A23" s="18" t="s">
        <v>40</v>
      </c>
      <c s="23" t="s">
        <v>29</v>
      </c>
      <c s="23" t="s">
        <v>492</v>
      </c>
      <c s="18" t="s">
        <v>42</v>
      </c>
      <c s="24" t="s">
        <v>493</v>
      </c>
      <c s="25" t="s">
        <v>130</v>
      </c>
      <c s="26">
        <v>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45</v>
      </c>
      <c r="E24" s="29" t="s">
        <v>494</v>
      </c>
    </row>
    <row r="25" spans="1:5" ht="12.75">
      <c r="A25" s="30" t="s">
        <v>46</v>
      </c>
      <c r="E25" s="31" t="s">
        <v>483</v>
      </c>
    </row>
    <row r="26" spans="1:5" ht="76.5">
      <c r="A26" t="s">
        <v>47</v>
      </c>
      <c r="E26" s="29" t="s">
        <v>495</v>
      </c>
    </row>
    <row r="27" spans="1:16" ht="12.75">
      <c r="A27" s="18" t="s">
        <v>40</v>
      </c>
      <c s="23" t="s">
        <v>31</v>
      </c>
      <c s="23" t="s">
        <v>496</v>
      </c>
      <c s="18" t="s">
        <v>42</v>
      </c>
      <c s="24" t="s">
        <v>497</v>
      </c>
      <c s="25" t="s">
        <v>130</v>
      </c>
      <c s="26">
        <v>1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45</v>
      </c>
      <c r="E28" s="29" t="s">
        <v>498</v>
      </c>
    </row>
    <row r="29" spans="1:5" ht="12.75">
      <c r="A29" s="30" t="s">
        <v>46</v>
      </c>
      <c r="E29" s="31" t="s">
        <v>483</v>
      </c>
    </row>
    <row r="30" spans="1:5" ht="89.25">
      <c r="A30" t="s">
        <v>47</v>
      </c>
      <c r="E30" s="29" t="s">
        <v>499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